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136" i="1"/>
  <c r="F145"/>
  <c r="E202"/>
  <c r="E201"/>
  <c r="F67"/>
  <c r="F255"/>
  <c r="D255"/>
  <c r="G254"/>
  <c r="G199"/>
  <c r="F162"/>
  <c r="F159"/>
  <c r="F168" s="1"/>
  <c r="G161"/>
  <c r="G147"/>
  <c r="F60"/>
  <c r="F96"/>
  <c r="F100" s="1"/>
  <c r="G57"/>
  <c r="G56"/>
  <c r="F16"/>
  <c r="G66"/>
  <c r="G65"/>
  <c r="G64"/>
  <c r="G63"/>
  <c r="G62"/>
  <c r="G61"/>
  <c r="G59"/>
  <c r="G58"/>
  <c r="G54"/>
  <c r="G53"/>
  <c r="G52"/>
  <c r="G51"/>
  <c r="G50"/>
  <c r="G49"/>
  <c r="G48"/>
  <c r="G47"/>
  <c r="G46"/>
  <c r="G45"/>
  <c r="G43"/>
  <c r="G37"/>
  <c r="G25"/>
  <c r="G24"/>
  <c r="G23"/>
  <c r="G22"/>
  <c r="G21"/>
  <c r="G20"/>
  <c r="G19"/>
  <c r="G18"/>
  <c r="G17"/>
  <c r="G15"/>
  <c r="G14"/>
  <c r="G13"/>
  <c r="G12"/>
  <c r="G11"/>
  <c r="G10"/>
  <c r="G9"/>
  <c r="G8"/>
  <c r="G7"/>
  <c r="D96"/>
  <c r="G95"/>
  <c r="G296"/>
  <c r="G295"/>
  <c r="G294"/>
  <c r="G293"/>
  <c r="G292"/>
  <c r="G291"/>
  <c r="G289"/>
  <c r="G288"/>
  <c r="G287"/>
  <c r="G286"/>
  <c r="G285"/>
  <c r="G284"/>
  <c r="G282"/>
  <c r="G281"/>
  <c r="G280"/>
  <c r="G279"/>
  <c r="G277"/>
  <c r="G276"/>
  <c r="G265"/>
  <c r="G264"/>
  <c r="G263"/>
  <c r="G262"/>
  <c r="G261"/>
  <c r="G260"/>
  <c r="G259"/>
  <c r="G258"/>
  <c r="G257"/>
  <c r="G256"/>
  <c r="G253"/>
  <c r="G252"/>
  <c r="G251"/>
  <c r="G250"/>
  <c r="G249"/>
  <c r="G248"/>
  <c r="G247"/>
  <c r="G245"/>
  <c r="G244"/>
  <c r="G243"/>
  <c r="G242"/>
  <c r="G241"/>
  <c r="G240"/>
  <c r="G239"/>
  <c r="G238"/>
  <c r="G237"/>
  <c r="G236"/>
  <c r="G234"/>
  <c r="G233"/>
  <c r="G232"/>
  <c r="G231"/>
  <c r="G230"/>
  <c r="G229"/>
  <c r="G228"/>
  <c r="G227"/>
  <c r="G224"/>
  <c r="G223"/>
  <c r="G222"/>
  <c r="G221"/>
  <c r="G220"/>
  <c r="G218"/>
  <c r="G217"/>
  <c r="G216"/>
  <c r="G214"/>
  <c r="G213"/>
  <c r="G212"/>
  <c r="G211"/>
  <c r="G208"/>
  <c r="G207"/>
  <c r="G206"/>
  <c r="G205"/>
  <c r="G204"/>
  <c r="G203"/>
  <c r="G200"/>
  <c r="G198"/>
  <c r="G197"/>
  <c r="G195"/>
  <c r="G194"/>
  <c r="G193"/>
  <c r="G192"/>
  <c r="G191"/>
  <c r="G190"/>
  <c r="G189"/>
  <c r="G188"/>
  <c r="G187"/>
  <c r="G186"/>
  <c r="G185"/>
  <c r="G184"/>
  <c r="G183"/>
  <c r="G182"/>
  <c r="G179"/>
  <c r="G178"/>
  <c r="G177"/>
  <c r="G175"/>
  <c r="G174"/>
  <c r="G173"/>
  <c r="G172"/>
  <c r="G171"/>
  <c r="G170"/>
  <c r="G169"/>
  <c r="G166"/>
  <c r="G165"/>
  <c r="G164"/>
  <c r="G163"/>
  <c r="G158"/>
  <c r="G157"/>
  <c r="G156"/>
  <c r="G155"/>
  <c r="G154"/>
  <c r="G144"/>
  <c r="G143"/>
  <c r="G142"/>
  <c r="G141"/>
  <c r="G140"/>
  <c r="G139"/>
  <c r="G138"/>
  <c r="G137"/>
  <c r="G135"/>
  <c r="G134"/>
  <c r="G133"/>
  <c r="G132"/>
  <c r="G129"/>
  <c r="G128"/>
  <c r="G127"/>
  <c r="G126"/>
  <c r="G125"/>
  <c r="G124"/>
  <c r="G123"/>
  <c r="G122"/>
  <c r="G121"/>
  <c r="G120"/>
  <c r="G118"/>
  <c r="G117"/>
  <c r="G115"/>
  <c r="G113"/>
  <c r="G112"/>
  <c r="G111"/>
  <c r="G110"/>
  <c r="G109"/>
  <c r="G108"/>
  <c r="G107"/>
  <c r="G106"/>
  <c r="G105"/>
  <c r="G103"/>
  <c r="G98"/>
  <c r="G97"/>
  <c r="G94"/>
  <c r="G93"/>
  <c r="G90"/>
  <c r="G88"/>
  <c r="G87"/>
  <c r="G86"/>
  <c r="G84"/>
  <c r="G83"/>
  <c r="G82"/>
  <c r="G81"/>
  <c r="G80"/>
  <c r="G78"/>
  <c r="G77"/>
  <c r="G274"/>
  <c r="G273"/>
  <c r="G271"/>
  <c r="G270"/>
  <c r="G269"/>
  <c r="G268"/>
  <c r="F275"/>
  <c r="F235"/>
  <c r="F298" s="1"/>
  <c r="G226"/>
  <c r="G235" s="1"/>
  <c r="G267"/>
  <c r="G272"/>
  <c r="F130"/>
  <c r="F131" s="1"/>
  <c r="G119"/>
  <c r="G167"/>
  <c r="E162"/>
  <c r="E159"/>
  <c r="G160"/>
  <c r="G162" s="1"/>
  <c r="G150"/>
  <c r="G149"/>
  <c r="G153"/>
  <c r="G152"/>
  <c r="G151"/>
  <c r="G148"/>
  <c r="G146"/>
  <c r="E104"/>
  <c r="G101"/>
  <c r="G102"/>
  <c r="E55"/>
  <c r="E68" s="1"/>
  <c r="G33"/>
  <c r="G32"/>
  <c r="G31"/>
  <c r="G30"/>
  <c r="G29"/>
  <c r="G44"/>
  <c r="G42"/>
  <c r="G38"/>
  <c r="G36"/>
  <c r="G35"/>
  <c r="G39"/>
  <c r="G41"/>
  <c r="G40"/>
  <c r="G34"/>
  <c r="D297"/>
  <c r="G297" s="1"/>
  <c r="D290"/>
  <c r="G290" s="1"/>
  <c r="D283"/>
  <c r="G283" s="1"/>
  <c r="D278"/>
  <c r="G278" s="1"/>
  <c r="D275"/>
  <c r="D266"/>
  <c r="G266" s="1"/>
  <c r="G255"/>
  <c r="D246"/>
  <c r="G246" s="1"/>
  <c r="D235"/>
  <c r="D225"/>
  <c r="G225" s="1"/>
  <c r="D219"/>
  <c r="G219" s="1"/>
  <c r="D215"/>
  <c r="G215" s="1"/>
  <c r="D209"/>
  <c r="D210" s="1"/>
  <c r="G210" s="1"/>
  <c r="D201"/>
  <c r="D196"/>
  <c r="D180"/>
  <c r="G180" s="1"/>
  <c r="D176"/>
  <c r="D162"/>
  <c r="D159"/>
  <c r="D145"/>
  <c r="G145" s="1"/>
  <c r="D130"/>
  <c r="D131" s="1"/>
  <c r="G131" s="1"/>
  <c r="D114"/>
  <c r="D116" s="1"/>
  <c r="G116" s="1"/>
  <c r="D104"/>
  <c r="D99"/>
  <c r="G99" s="1"/>
  <c r="D91"/>
  <c r="G91" s="1"/>
  <c r="D89"/>
  <c r="G89" s="1"/>
  <c r="D85"/>
  <c r="D79"/>
  <c r="G79" s="1"/>
  <c r="D67"/>
  <c r="D60"/>
  <c r="D55"/>
  <c r="D26"/>
  <c r="G26" s="1"/>
  <c r="D16"/>
  <c r="D100" l="1"/>
  <c r="D168"/>
  <c r="D181"/>
  <c r="G181" s="1"/>
  <c r="G55"/>
  <c r="G16"/>
  <c r="G67"/>
  <c r="G104"/>
  <c r="G159"/>
  <c r="G168" s="1"/>
  <c r="E168"/>
  <c r="G201"/>
  <c r="G100"/>
  <c r="F68"/>
  <c r="G60"/>
  <c r="G68" s="1"/>
  <c r="F299"/>
  <c r="E299"/>
  <c r="D202"/>
  <c r="G114"/>
  <c r="G196"/>
  <c r="D92"/>
  <c r="G92" s="1"/>
  <c r="G85"/>
  <c r="G96"/>
  <c r="G130"/>
  <c r="G176"/>
  <c r="G209"/>
  <c r="G275"/>
  <c r="D68"/>
  <c r="D298"/>
  <c r="G202" l="1"/>
  <c r="D299"/>
  <c r="G298"/>
  <c r="G299" s="1"/>
</calcChain>
</file>

<file path=xl/comments1.xml><?xml version="1.0" encoding="utf-8"?>
<comments xmlns="http://schemas.openxmlformats.org/spreadsheetml/2006/main">
  <authors>
    <author>Obec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Rozpočtové opatrenie č. 1/2016 bolo uskutočnené na základe oznámení o výške poskytnutých finančných prostriedkov.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Obec:
</t>
        </r>
        <r>
          <rPr>
            <sz val="8"/>
            <color indexed="81"/>
            <rFont val="Tahoma"/>
            <family val="2"/>
            <charset val="238"/>
          </rPr>
          <t>Zvýšenie príjmov na základe zvýšenia poplatku za odvoz TKO.
FO: 56 500 €,
PO:   7 500 €.</t>
        </r>
      </text>
    </comment>
    <comment ref="F58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Nedočerpané prostriedky SŠ - ZŠ (r. 2015).</t>
        </r>
      </text>
    </comment>
    <comment ref="F59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Nedočerpané prostriedky SŠ - MŠ (rok 2015).</t>
        </r>
      </text>
    </comment>
    <comment ref="D62" authorId="0">
      <text>
        <r>
          <rPr>
            <b/>
            <sz val="8"/>
            <color indexed="81"/>
            <rFont val="Tahoma"/>
            <family val="2"/>
            <charset val="238"/>
          </rPr>
          <t>Odhadovaná tvorba RF (presnú sumu bude obec poznať až po spracovaní záverečného účtu za rok 2015)</t>
        </r>
        <r>
          <rPr>
            <i/>
            <sz val="8"/>
            <color indexed="81"/>
            <rFont val="Tahoma"/>
            <family val="2"/>
            <charset val="238"/>
          </rPr>
          <t xml:space="preserve">
Predpoklad tvorby RF zahŕňa položky, u ktorých je predpoklad, že do konca roka 2015 nebudú vyčerpané:
- splášková kanalizácia          48 400,00 €
- majetk.vysporiadanie MK     5 500,00 €
- výstavba MK 3. etapa        71 195,94 €
- licencia infokanál                  2 000,00 €
- vypracovanie PHSF              5 000,00 €
- prísp.- kolesový nakladač   40 000,00 €
- mraziaci dvojbox                  5 000,00 €
- ost. malé položky                 2 904,06 €
</t>
        </r>
        <r>
          <rPr>
            <b/>
            <i/>
            <sz val="8"/>
            <color indexed="81"/>
            <rFont val="Tahoma"/>
            <family val="2"/>
            <charset val="238"/>
          </rPr>
          <t>SPOLU                             180 000,00 €</t>
        </r>
      </text>
    </comment>
    <comment ref="D65" author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SŠ pravdepodobne do konca roka 2015 nebude čerpať kapitálové výdavky na rok 2015 v celkovej výške, preto je časť presunutá do rozpočtu na rok 2016.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Kapitálové SŠ z roku 2014:     3 205,51 € </t>
        </r>
        <r>
          <rPr>
            <sz val="8"/>
            <color indexed="81"/>
            <rFont val="Tahoma"/>
            <family val="2"/>
            <charset val="238"/>
          </rPr>
          <t>(vrátené do rozpočtu obce, nepoužité)</t>
        </r>
        <r>
          <rPr>
            <b/>
            <sz val="8"/>
            <color indexed="81"/>
            <rFont val="Tahoma"/>
            <family val="2"/>
            <charset val="238"/>
          </rPr>
          <t xml:space="preserve">
Kapitálové SŠ z roku 2015:    10 000,00 € </t>
        </r>
        <r>
          <rPr>
            <sz val="8"/>
            <color indexed="81"/>
            <rFont val="Tahoma"/>
            <family val="2"/>
            <charset val="238"/>
          </rPr>
          <t xml:space="preserve">(pri zostavovaní rozpočtu sa uvažovalo, že SŠ použije 10 tis. Z kapitálov určených na rok 2015, avšak do konca roka 2015 neboli použité)
</t>
        </r>
      </text>
    </comment>
    <comment ref="D119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Športová ul.: 107 639,28 €
Sv. Mikuláša:   60 653,88 €
Lemeje G2:      70 206,84 €
Spolu              238 500,00 €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Presun na položku: príspevok PrO - kolesový nakladač</t>
        </r>
      </text>
    </comment>
    <comment ref="D166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Nepoužité 2015:    91 629,87 €
podľa VZN 2016: 171 430,00 €
- istina úveru MŠ: -78 924,00 €
- úroky úveru MŠ: -10 000,00 € </t>
        </r>
      </text>
    </comment>
    <comment ref="D169" author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Z uvedeného objemu prostriedkov budú podporené nasledovné akcie:
- deň matiek,
- darčeky starým a ŤZP občanom,
- Juliáles,
- Mikuláš,
- Dobrá novina,
- Nebo na zemi,
- deň rodiny,
- odborné prednášky pre mládež.</t>
        </r>
      </text>
    </comment>
    <comment ref="D182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500</t>
        </r>
      </text>
    </comment>
    <comment ref="D183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800</t>
        </r>
      </text>
    </comment>
    <comment ref="D184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800</t>
        </r>
      </text>
    </comment>
    <comment ref="D185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1910</t>
        </r>
      </text>
    </comment>
    <comment ref="D186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1400
</t>
        </r>
      </text>
    </comment>
    <comment ref="D187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500
</t>
        </r>
      </text>
    </comment>
    <comment ref="D188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2900
</t>
        </r>
      </text>
    </comment>
    <comment ref="D189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2800</t>
        </r>
      </text>
    </comment>
    <comment ref="D190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2450
</t>
        </r>
      </text>
    </comment>
    <comment ref="D191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1200</t>
        </r>
      </text>
    </comment>
    <comment ref="D192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900
</t>
        </r>
      </text>
    </comment>
    <comment ref="D193" authorId="0">
      <text>
        <r>
          <rPr>
            <b/>
            <sz val="8"/>
            <color indexed="81"/>
            <rFont val="Tahoma"/>
            <charset val="1"/>
          </rPr>
          <t>Obec:</t>
        </r>
        <r>
          <rPr>
            <sz val="8"/>
            <color indexed="81"/>
            <rFont val="Tahoma"/>
            <charset val="1"/>
          </rPr>
          <t xml:space="preserve">
Požiadavka 6360</t>
        </r>
      </text>
    </comment>
    <comment ref="F226" author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Obstaranie informačného SMS systému.
</t>
        </r>
      </text>
    </comment>
    <comment ref="F272" authorId="0">
      <text>
        <r>
          <rPr>
            <b/>
            <sz val="8"/>
            <color indexed="81"/>
            <rFont val="Tahoma"/>
            <family val="2"/>
            <charset val="238"/>
          </rPr>
          <t>Obec:</t>
        </r>
        <r>
          <rPr>
            <sz val="8"/>
            <color indexed="81"/>
            <rFont val="Tahoma"/>
            <family val="2"/>
            <charset val="238"/>
          </rPr>
          <t xml:space="preserve">
Navýšenie celej sumy na kúpu nakladača.</t>
        </r>
      </text>
    </comment>
  </commentList>
</comments>
</file>

<file path=xl/sharedStrings.xml><?xml version="1.0" encoding="utf-8"?>
<sst xmlns="http://schemas.openxmlformats.org/spreadsheetml/2006/main" count="502" uniqueCount="315">
  <si>
    <t>PRÍJMOVÁ ČASŤ</t>
  </si>
  <si>
    <t>Schválený rozpočet</t>
  </si>
  <si>
    <t>Program</t>
  </si>
  <si>
    <t>Položka</t>
  </si>
  <si>
    <t>Text</t>
  </si>
  <si>
    <t>Podielové dane</t>
  </si>
  <si>
    <t>Daň z pozemkov</t>
  </si>
  <si>
    <t>Daň zo stavieb</t>
  </si>
  <si>
    <t>Daň z bytov</t>
  </si>
  <si>
    <t>Daň za psa</t>
  </si>
  <si>
    <t>Daň za ubytovanie</t>
  </si>
  <si>
    <t>Daň za verejné priestranstvo</t>
  </si>
  <si>
    <t>Odvoz kalu zo septika</t>
  </si>
  <si>
    <t>Poplatok za TKO</t>
  </si>
  <si>
    <t xml:space="preserve"> </t>
  </si>
  <si>
    <t xml:space="preserve">Daňové príjmy spolu </t>
  </si>
  <si>
    <t>Príjmy z prenájmu</t>
  </si>
  <si>
    <t>Administratívne poplatky</t>
  </si>
  <si>
    <t>Pokuty, penále a iné sankcie</t>
  </si>
  <si>
    <t>Poplatky z predaja tovarov a služieb</t>
  </si>
  <si>
    <t>Poplatok za znečisťovanie ovzdušia</t>
  </si>
  <si>
    <t>Predaj CP Prima banky</t>
  </si>
  <si>
    <t>združené prostr.-inžinierske siete</t>
  </si>
  <si>
    <t>Úroky</t>
  </si>
  <si>
    <t xml:space="preserve">Ostatné príjmy  </t>
  </si>
  <si>
    <t>Nedaňové príjmy spolu</t>
  </si>
  <si>
    <t>zvyšovanie platov v regionálnom školstve</t>
  </si>
  <si>
    <t>cestná infraštruktúra</t>
  </si>
  <si>
    <t>stavebný úrad</t>
  </si>
  <si>
    <t>cestná doprava a poz.komu</t>
  </si>
  <si>
    <t>životné prostredie</t>
  </si>
  <si>
    <t>register obyvateľstva</t>
  </si>
  <si>
    <t>normatívne prostriedky - ZŠ</t>
  </si>
  <si>
    <t>vzdelávacie poukazy</t>
  </si>
  <si>
    <t>asistenti zdrav.postihnutí</t>
  </si>
  <si>
    <t>odchodné</t>
  </si>
  <si>
    <t>asistenti soc.znevýhodnené prostredie</t>
  </si>
  <si>
    <t>príspevok na učebnice</t>
  </si>
  <si>
    <t>predškolská výchova MŠ</t>
  </si>
  <si>
    <t>hmotná núdza</t>
  </si>
  <si>
    <t>školský úrad</t>
  </si>
  <si>
    <t>MOS</t>
  </si>
  <si>
    <t>Grant ERASMUS+ (mládežnícke výmeny)</t>
  </si>
  <si>
    <t>Dotácia - prevencia kriminality</t>
  </si>
  <si>
    <t>Príspevok ÚPSVaR na podporu zamestnanosti</t>
  </si>
  <si>
    <t>vojnové hroby</t>
  </si>
  <si>
    <t>Referendum, voľby</t>
  </si>
  <si>
    <t>Juliáles (Preš. samospr. kraj)</t>
  </si>
  <si>
    <t>Nadácia Pontis (údržba ihriska pod Kicorou)</t>
  </si>
  <si>
    <t>312; 322</t>
  </si>
  <si>
    <t>Dotácia - prístavba a nadstavba MŠ</t>
  </si>
  <si>
    <t>PnD - osobitný príjemca</t>
  </si>
  <si>
    <t>Granty a transfery spolu</t>
  </si>
  <si>
    <t>Vlastné príjmy  SŠ</t>
  </si>
  <si>
    <t>Úver "Rekonštrukcia a výstavba MK"</t>
  </si>
  <si>
    <t>Finančné operácie z 2014 spolu</t>
  </si>
  <si>
    <t>prevod z Rezervného fondu obce</t>
  </si>
  <si>
    <t>predpoklad tvorby rezervného fondu</t>
  </si>
  <si>
    <t>finančné prostriedky z termínovaného vkladu</t>
  </si>
  <si>
    <t>finančné prostriedky zo združených prostr.</t>
  </si>
  <si>
    <t>kapitálové prostriedky SŠ</t>
  </si>
  <si>
    <t>finančné operácie-ŤZP z Juliálesu 2013</t>
  </si>
  <si>
    <t>Finančné operácie spolu</t>
  </si>
  <si>
    <t>BEŽNÉ PRÍJMY SPOLU</t>
  </si>
  <si>
    <t>(sumy sú uvádzané v €)</t>
  </si>
  <si>
    <t>Rozpočtové opatrenie Obce Lendak č. 2/2016</t>
  </si>
  <si>
    <t>VÝDAVKOVÁ ČASŤ</t>
  </si>
  <si>
    <t>O1</t>
  </si>
  <si>
    <t>Členstvo v združeniach</t>
  </si>
  <si>
    <t>O2</t>
  </si>
  <si>
    <t>Audity indiv. + konsolid. účt. závierky</t>
  </si>
  <si>
    <t>č.1</t>
  </si>
  <si>
    <t>OO1</t>
  </si>
  <si>
    <t>Plánovanie, manažment a kontrola</t>
  </si>
  <si>
    <t>Časopis Lendak</t>
  </si>
  <si>
    <t>WEB stránka obce</t>
  </si>
  <si>
    <t>WEB stránka - dohoda</t>
  </si>
  <si>
    <t>WEB stránka - odvody</t>
  </si>
  <si>
    <t>Úradná tabuľa obce a vývesky</t>
  </si>
  <si>
    <t>Podprogram</t>
  </si>
  <si>
    <t>Propagácia a prezentácia obce</t>
  </si>
  <si>
    <t>Kronika - kancelárske potreby</t>
  </si>
  <si>
    <t>Kronika - odmena</t>
  </si>
  <si>
    <t>Kronika - odvody</t>
  </si>
  <si>
    <t>Kronika obce Lendak</t>
  </si>
  <si>
    <t>O3</t>
  </si>
  <si>
    <t>Knižnica</t>
  </si>
  <si>
    <t>Obecná knižnica</t>
  </si>
  <si>
    <t>č.2</t>
  </si>
  <si>
    <t>OO2</t>
  </si>
  <si>
    <t>Propagácia a marketing</t>
  </si>
  <si>
    <t>Poslanci odmena</t>
  </si>
  <si>
    <t>Poslanci odvody</t>
  </si>
  <si>
    <t>Zasadnutia orgánov obce</t>
  </si>
  <si>
    <t>Školenia,kurzy,semináre,porady</t>
  </si>
  <si>
    <t>Cestovné náhrady</t>
  </si>
  <si>
    <t>Vzdelávanie zamestnancov obce</t>
  </si>
  <si>
    <t>č. 3</t>
  </si>
  <si>
    <t>OO3</t>
  </si>
  <si>
    <t>Interné služby obce</t>
  </si>
  <si>
    <t>Činnosť matriky a evidencie obyvateľov</t>
  </si>
  <si>
    <t>O4</t>
  </si>
  <si>
    <t>Činnosť stavebného úradu</t>
  </si>
  <si>
    <t>O6</t>
  </si>
  <si>
    <t>Referendum/voľby</t>
  </si>
  <si>
    <t>č. 4</t>
  </si>
  <si>
    <t>OO4</t>
  </si>
  <si>
    <t>Služby občanom</t>
  </si>
  <si>
    <t>lekárnička</t>
  </si>
  <si>
    <t>Protizásahové obleky</t>
  </si>
  <si>
    <t>údržba požiar. techniky</t>
  </si>
  <si>
    <t>Pohonné hmoty - Požiarna ochrana</t>
  </si>
  <si>
    <t>Zákonné poistenie-Požiarna ochrana</t>
  </si>
  <si>
    <t>Dobrovoľný hasičský zbor - uniformy</t>
  </si>
  <si>
    <t>Školenia, kurzy, semináre, SIM karta</t>
  </si>
  <si>
    <t>DHZ-striekačka PS-12 TAZ 1840 cm T3</t>
  </si>
  <si>
    <t>STK,emisná</t>
  </si>
  <si>
    <t>Ochrana pred požiarmi</t>
  </si>
  <si>
    <t>Kamerový system,vyprac. žiadosti</t>
  </si>
  <si>
    <t>č. 5</t>
  </si>
  <si>
    <t>OO5</t>
  </si>
  <si>
    <t>Bezpečnosť, právo a poriadok</t>
  </si>
  <si>
    <t>odpadkové koše - (v obci)</t>
  </si>
  <si>
    <t xml:space="preserve">znalecký posudok </t>
  </si>
  <si>
    <t>Výstavba - rozširenie kanalizácie (a ČOV)</t>
  </si>
  <si>
    <t>Rekonštukcia ČOV</t>
  </si>
  <si>
    <t>Splášková kanalizácia</t>
  </si>
  <si>
    <t>nájom - želiarska spoločnosť</t>
  </si>
  <si>
    <t>PD rozšírenie kanalizácie</t>
  </si>
  <si>
    <t>PD a poreal. zameranie ČOV</t>
  </si>
  <si>
    <t>údržba - preplach potrubia Mlynská</t>
  </si>
  <si>
    <t>vypracovanie MS+žiad.o rozšírenie (kanalizácia)</t>
  </si>
  <si>
    <t>odmena - súťaž</t>
  </si>
  <si>
    <t xml:space="preserve">Dohoda s ÚPSVaR (prac.pri likvidácii odpadu) OBEC </t>
  </si>
  <si>
    <t>Dohoda s ÚPSVaR (prac.pri likvidácii odpadu) ÚPSVaR</t>
  </si>
  <si>
    <t>Zvoz a odvoz odpadu</t>
  </si>
  <si>
    <t>č. 6</t>
  </si>
  <si>
    <t>OO6</t>
  </si>
  <si>
    <t>Odpadové hospodárstvo</t>
  </si>
  <si>
    <t>Majetkoprávne vysporiadanie MK</t>
  </si>
  <si>
    <t>Výstavba MK</t>
  </si>
  <si>
    <t>Výstavba MK-3.etapa</t>
  </si>
  <si>
    <t>Obstaranie nového územného plánu obce</t>
  </si>
  <si>
    <t>Údržba MK - zemné práce + navážka štrku</t>
  </si>
  <si>
    <t>Údržba MK</t>
  </si>
  <si>
    <t>MK - odvodnenie</t>
  </si>
  <si>
    <t>Realizácia chodník na Hlavnej smer T.Kotlina</t>
  </si>
  <si>
    <t>PD na MK Jarná (v r. 2014: polohopis,výškopis)</t>
  </si>
  <si>
    <t>dopravné značenie OcÚ</t>
  </si>
  <si>
    <t>Výstavba a oplotenie cintorína (príspevok)</t>
  </si>
  <si>
    <t>Premostenie Mlynská - Lemeje (príspevok)</t>
  </si>
  <si>
    <t>č. 7</t>
  </si>
  <si>
    <t>OO7</t>
  </si>
  <si>
    <t>Pozemné komunikácie</t>
  </si>
  <si>
    <t>bez RK</t>
  </si>
  <si>
    <t>ZŠ vzdel. Poukazy</t>
  </si>
  <si>
    <t>ZŠ asistent učiteľa</t>
  </si>
  <si>
    <t>ZŠ asistent učiteľa - soc. znevýhod.prostr.</t>
  </si>
  <si>
    <t>Originálne kompetencie-CVČ (príspevok)</t>
  </si>
  <si>
    <t xml:space="preserve">Originálne kompetencie </t>
  </si>
  <si>
    <t>8. trieda MŠ - bežné</t>
  </si>
  <si>
    <t>vlastné príjmy SŠ</t>
  </si>
  <si>
    <t xml:space="preserve">Spojená škola  </t>
  </si>
  <si>
    <t>Materská škola- prenesený výkon</t>
  </si>
  <si>
    <t>Materská škola so školskou jedálňou</t>
  </si>
  <si>
    <t>Dotácia prístavba MŠ</t>
  </si>
  <si>
    <t>Kapitálové Spojená škola 2013</t>
  </si>
  <si>
    <t>Kapitálové Spojená škola 2014</t>
  </si>
  <si>
    <t>Kapitálové Spojená škola 2015</t>
  </si>
  <si>
    <t>O5</t>
  </si>
  <si>
    <t>Školský úrad</t>
  </si>
  <si>
    <t>č. 8</t>
  </si>
  <si>
    <t>Vzdelávanie</t>
  </si>
  <si>
    <t>Repre-kultúra</t>
  </si>
  <si>
    <t>Licencia infokanál</t>
  </si>
  <si>
    <t>Výmenné pobyty mládeže</t>
  </si>
  <si>
    <t>Všeobecný materiál</t>
  </si>
  <si>
    <t>Vybavenie kancelárie - police</t>
  </si>
  <si>
    <t>Údržba kultúra + MR (ústredňa,stĺpy)</t>
  </si>
  <si>
    <t>Údržba informačných technológií-infotext</t>
  </si>
  <si>
    <t>Podpora kultúrnych podujatí</t>
  </si>
  <si>
    <t>Elektrická energia, plyn/kino</t>
  </si>
  <si>
    <t>Údržba kino-spoluúčasť</t>
  </si>
  <si>
    <t>Údržba KD vo Dvore na základe zmluvy</t>
  </si>
  <si>
    <t>Kultúrny dom vo Dvore</t>
  </si>
  <si>
    <t>č. 9</t>
  </si>
  <si>
    <t>OO9</t>
  </si>
  <si>
    <t xml:space="preserve">Kultúra </t>
  </si>
  <si>
    <t>Kruciáta</t>
  </si>
  <si>
    <t>Slovenský orol</t>
  </si>
  <si>
    <t>Združenie Mariánskej mládeže</t>
  </si>
  <si>
    <t>Múzeum ľudovej kultúry</t>
  </si>
  <si>
    <t>Šachový klub</t>
  </si>
  <si>
    <t>OZ Kicora</t>
  </si>
  <si>
    <t>Folk. skupina Kicora</t>
  </si>
  <si>
    <t>Erko</t>
  </si>
  <si>
    <t>Futbalový klub</t>
  </si>
  <si>
    <t>Konské záprahy - Nebus</t>
  </si>
  <si>
    <t>Konské záprahy - Neupauer</t>
  </si>
  <si>
    <t>Dobrovoľný hasičský zbor</t>
  </si>
  <si>
    <t>Život ako dar</t>
  </si>
  <si>
    <t>Únia nevidiacich</t>
  </si>
  <si>
    <t>Dotácie z rozpočtu obce</t>
  </si>
  <si>
    <t>Príspevok Rím.-kat. cirkev Lendak</t>
  </si>
  <si>
    <t>Opatrovateľská služba</t>
  </si>
  <si>
    <t>Príspevky</t>
  </si>
  <si>
    <t>č. 10</t>
  </si>
  <si>
    <t>O10</t>
  </si>
  <si>
    <t>Dotácie a príspevky</t>
  </si>
  <si>
    <t>Elektrická energia-VO</t>
  </si>
  <si>
    <t>Kábel TKR</t>
  </si>
  <si>
    <t>Údržba MR</t>
  </si>
  <si>
    <t>Prekládka stĺpov el. vedenia a VO</t>
  </si>
  <si>
    <t>633;717</t>
  </si>
  <si>
    <t>Výstavba detského ihriska</t>
  </si>
  <si>
    <t>Verejné osvetlenie - Jarná ulica</t>
  </si>
  <si>
    <t>x</t>
  </si>
  <si>
    <t>č. 11</t>
  </si>
  <si>
    <t>O11</t>
  </si>
  <si>
    <t>Prostredie pre život</t>
  </si>
  <si>
    <t>mzdové náklady OcÚ</t>
  </si>
  <si>
    <t>starosta</t>
  </si>
  <si>
    <t>hlavný kontrolór</t>
  </si>
  <si>
    <t>náhrady príjmu</t>
  </si>
  <si>
    <t>odvody OcÚ</t>
  </si>
  <si>
    <t>odvody starosta</t>
  </si>
  <si>
    <t>odvody hl. kontrolór</t>
  </si>
  <si>
    <t>odvody spolu</t>
  </si>
  <si>
    <t>Elektrická energia</t>
  </si>
  <si>
    <t>Plyn</t>
  </si>
  <si>
    <t>Poštovné</t>
  </si>
  <si>
    <t>Telekomunikačné služby</t>
  </si>
  <si>
    <t>Koncesionárske poplatky</t>
  </si>
  <si>
    <t>Výpočtová technika</t>
  </si>
  <si>
    <t>Nákup plyn. kotlov</t>
  </si>
  <si>
    <t>Vozík (cintorín)</t>
  </si>
  <si>
    <t>Dotácia - vojnové hroby</t>
  </si>
  <si>
    <t>Knihy, tlač, publikácie</t>
  </si>
  <si>
    <t>Pracovné odevy, obuv</t>
  </si>
  <si>
    <t>Reprezentačné</t>
  </si>
  <si>
    <t>isamospráva - internet, ASU</t>
  </si>
  <si>
    <t>Náklady na auto</t>
  </si>
  <si>
    <t>Údržba výpočtovej techniky</t>
  </si>
  <si>
    <t>Údržba prev. strojov</t>
  </si>
  <si>
    <t>Údržba budovy OcÚ, zdr. Stredisko</t>
  </si>
  <si>
    <t>Údržba - okolie kostola</t>
  </si>
  <si>
    <t>Dotácia cestná infraštruktúra</t>
  </si>
  <si>
    <t>z toho úprava Pod Kicorou</t>
  </si>
  <si>
    <t>PD rekonštrukcia budovy OcÚ</t>
  </si>
  <si>
    <t>Bezpečnostný projekt databázy OcÚ</t>
  </si>
  <si>
    <t>inzercia - výberové konania</t>
  </si>
  <si>
    <t>Verejné obstarávanie</t>
  </si>
  <si>
    <t>Vypracovanie plánu PHSR</t>
  </si>
  <si>
    <t>Revízie zariadení</t>
  </si>
  <si>
    <t>Poplatok Telecom</t>
  </si>
  <si>
    <t>Poradenstvo NFP - eurofondy</t>
  </si>
  <si>
    <t>Právnické služby</t>
  </si>
  <si>
    <t>Nájomné PUS</t>
  </si>
  <si>
    <t>Daň z nehnuteľností</t>
  </si>
  <si>
    <t>Poplatky a odvody</t>
  </si>
  <si>
    <t>SOZA, Slovgram</t>
  </si>
  <si>
    <t>Stravovanie</t>
  </si>
  <si>
    <t>Poistenie majetku obce</t>
  </si>
  <si>
    <t>Sociálny fond - tvorba</t>
  </si>
  <si>
    <t>Kolky</t>
  </si>
  <si>
    <t>Dohody o vykonaní práce</t>
  </si>
  <si>
    <t>Posudky - opatrovateľská služba</t>
  </si>
  <si>
    <t>príspevok na činnosť</t>
  </si>
  <si>
    <t>príspevok na TKO</t>
  </si>
  <si>
    <t>príspevok - zábradlie ul.Potočná (MĽK)</t>
  </si>
  <si>
    <t>príspevok - protipožiarne označenie</t>
  </si>
  <si>
    <t>príspevok - predĺženie vodovodnej siete</t>
  </si>
  <si>
    <t>príspevok - kolesový nakladač</t>
  </si>
  <si>
    <t>príspevok - výstavba budovy PrO</t>
  </si>
  <si>
    <t>príspevok - spevnenie krajnice</t>
  </si>
  <si>
    <t>Prevadzkáreň obce spolu</t>
  </si>
  <si>
    <t>nákup pozemkov</t>
  </si>
  <si>
    <t xml:space="preserve">mraziaci dvojbox </t>
  </si>
  <si>
    <t>istina úveru  MŠ</t>
  </si>
  <si>
    <t>úroky z úveru MŠ</t>
  </si>
  <si>
    <t>istina úveru MK</t>
  </si>
  <si>
    <t>úroky z úveru na MK</t>
  </si>
  <si>
    <t xml:space="preserve"> x</t>
  </si>
  <si>
    <t xml:space="preserve">Potok Gendreje </t>
  </si>
  <si>
    <t xml:space="preserve">GP na MK </t>
  </si>
  <si>
    <t xml:space="preserve">PD na MK  </t>
  </si>
  <si>
    <t xml:space="preserve">Vytýčenie NN Poľná </t>
  </si>
  <si>
    <t>Posúdenie PD - MK Predná hora</t>
  </si>
  <si>
    <t>Znalecký posudok-zámena pozemkov (Sp.Belá)</t>
  </si>
  <si>
    <t>posúdenie IBV - Lemeje</t>
  </si>
  <si>
    <t>osobitný príjemca PnD</t>
  </si>
  <si>
    <t>vrátenie preplatku z nájmu (MUDr.Janíková)</t>
  </si>
  <si>
    <t>voľby NRSR</t>
  </si>
  <si>
    <t>č. 12</t>
  </si>
  <si>
    <t>Podporná činnosť</t>
  </si>
  <si>
    <t>VÝDAVKY SPOLU</t>
  </si>
  <si>
    <t>príspevok na školu v prírode</t>
  </si>
  <si>
    <t>príspevok na lyžiarsky kurz</t>
  </si>
  <si>
    <t>úsek matrík + register adries</t>
  </si>
  <si>
    <t>Rozpočtové opatrenia</t>
  </si>
  <si>
    <t>Návrh</t>
  </si>
  <si>
    <t>Upravený rozpočet</t>
  </si>
  <si>
    <r>
      <t>Rekonštrukcia budovy OcÚ -</t>
    </r>
    <r>
      <rPr>
        <b/>
        <sz val="12"/>
        <rFont val="Times New Roman"/>
        <family val="1"/>
        <charset val="238"/>
      </rPr>
      <t xml:space="preserve"> spoluúčasť</t>
    </r>
  </si>
  <si>
    <t xml:space="preserve">Vypracovala: Ing. Andrea Halčinová </t>
  </si>
  <si>
    <t>Pavel Hudáček</t>
  </si>
  <si>
    <t>starosta obce</t>
  </si>
  <si>
    <t>Komisia PHSR: odmena a odvody</t>
  </si>
  <si>
    <t>normatívne prostriedky - ZŠ 2015</t>
  </si>
  <si>
    <t>nenormatívne 5 ročné deti - MŠ 2015</t>
  </si>
  <si>
    <t>MŠ-presun z 2015 prenesený výkon</t>
  </si>
  <si>
    <t>Spojená škola - normatív 2016</t>
  </si>
  <si>
    <t>normatívne presun  z 2015</t>
  </si>
  <si>
    <t>Transfer CVČ Spišská Stará Ves</t>
  </si>
  <si>
    <t>Geodetické práce</t>
  </si>
  <si>
    <t>Chodník - vodorovné dopr. značenie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</si>
</sst>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20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2" xfId="1" applyFont="1" applyFill="1" applyBorder="1"/>
    <xf numFmtId="0" fontId="5" fillId="2" borderId="3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2" fontId="3" fillId="0" borderId="5" xfId="0" applyNumberFormat="1" applyFont="1" applyBorder="1"/>
    <xf numFmtId="2" fontId="7" fillId="0" borderId="5" xfId="0" applyNumberFormat="1" applyFont="1" applyBorder="1"/>
    <xf numFmtId="2" fontId="3" fillId="3" borderId="5" xfId="0" applyNumberFormat="1" applyFont="1" applyFill="1" applyBorder="1"/>
    <xf numFmtId="0" fontId="8" fillId="5" borderId="5" xfId="1" applyFont="1" applyFill="1" applyBorder="1"/>
    <xf numFmtId="0" fontId="8" fillId="6" borderId="5" xfId="1" applyFont="1" applyFill="1" applyBorder="1"/>
    <xf numFmtId="2" fontId="1" fillId="5" borderId="5" xfId="0" applyNumberFormat="1" applyFont="1" applyFill="1" applyBorder="1"/>
    <xf numFmtId="0" fontId="8" fillId="3" borderId="5" xfId="1" applyFont="1" applyFill="1" applyBorder="1"/>
    <xf numFmtId="0" fontId="9" fillId="3" borderId="5" xfId="1" applyFont="1" applyFill="1" applyBorder="1"/>
    <xf numFmtId="0" fontId="7" fillId="3" borderId="5" xfId="0" applyFont="1" applyFill="1" applyBorder="1"/>
    <xf numFmtId="2" fontId="7" fillId="3" borderId="5" xfId="0" applyNumberFormat="1" applyFont="1" applyFill="1" applyBorder="1"/>
    <xf numFmtId="0" fontId="6" fillId="4" borderId="5" xfId="1" applyFont="1" applyFill="1" applyBorder="1"/>
    <xf numFmtId="0" fontId="6" fillId="7" borderId="5" xfId="1" applyFont="1" applyFill="1" applyBorder="1"/>
    <xf numFmtId="0" fontId="6" fillId="8" borderId="5" xfId="1" applyFont="1" applyFill="1" applyBorder="1"/>
    <xf numFmtId="0" fontId="3" fillId="0" borderId="5" xfId="0" applyFont="1" applyBorder="1"/>
    <xf numFmtId="0" fontId="7" fillId="0" borderId="5" xfId="0" applyFont="1" applyBorder="1"/>
    <xf numFmtId="0" fontId="1" fillId="5" borderId="5" xfId="0" applyFont="1" applyFill="1" applyBorder="1"/>
    <xf numFmtId="0" fontId="3" fillId="3" borderId="5" xfId="0" applyFont="1" applyFill="1" applyBorder="1"/>
    <xf numFmtId="0" fontId="5" fillId="7" borderId="5" xfId="1" applyFont="1" applyFill="1" applyBorder="1"/>
    <xf numFmtId="0" fontId="5" fillId="5" borderId="5" xfId="1" applyFont="1" applyFill="1" applyBorder="1"/>
    <xf numFmtId="0" fontId="5" fillId="6" borderId="5" xfId="1" applyFont="1" applyFill="1" applyBorder="1"/>
    <xf numFmtId="0" fontId="10" fillId="5" borderId="5" xfId="0" applyFont="1" applyFill="1" applyBorder="1"/>
    <xf numFmtId="2" fontId="10" fillId="5" borderId="5" xfId="0" applyNumberFormat="1" applyFont="1" applyFill="1" applyBorder="1"/>
    <xf numFmtId="0" fontId="6" fillId="0" borderId="5" xfId="0" applyFont="1" applyBorder="1"/>
    <xf numFmtId="0" fontId="5" fillId="5" borderId="1" xfId="1" applyFont="1" applyFill="1" applyBorder="1"/>
    <xf numFmtId="0" fontId="5" fillId="6" borderId="1" xfId="1" applyFont="1" applyFill="1" applyBorder="1"/>
    <xf numFmtId="0" fontId="11" fillId="6" borderId="1" xfId="1" applyFont="1" applyFill="1" applyBorder="1"/>
    <xf numFmtId="2" fontId="10" fillId="5" borderId="1" xfId="0" applyNumberFormat="1" applyFont="1" applyFill="1" applyBorder="1"/>
    <xf numFmtId="2" fontId="12" fillId="2" borderId="3" xfId="0" applyNumberFormat="1" applyFont="1" applyFill="1" applyBorder="1"/>
    <xf numFmtId="2" fontId="12" fillId="2" borderId="4" xfId="0" applyNumberFormat="1" applyFont="1" applyFill="1" applyBorder="1"/>
    <xf numFmtId="0" fontId="18" fillId="9" borderId="5" xfId="1" applyFont="1" applyFill="1" applyBorder="1"/>
    <xf numFmtId="0" fontId="19" fillId="9" borderId="5" xfId="1" applyFont="1" applyFill="1" applyBorder="1"/>
    <xf numFmtId="2" fontId="20" fillId="9" borderId="5" xfId="0" applyNumberFormat="1" applyFont="1" applyFill="1" applyBorder="1"/>
    <xf numFmtId="0" fontId="20" fillId="9" borderId="5" xfId="0" applyFont="1" applyFill="1" applyBorder="1"/>
    <xf numFmtId="0" fontId="6" fillId="0" borderId="5" xfId="1" applyFont="1" applyFill="1" applyBorder="1"/>
    <xf numFmtId="164" fontId="6" fillId="0" borderId="5" xfId="1" applyNumberFormat="1" applyFont="1" applyBorder="1"/>
    <xf numFmtId="0" fontId="9" fillId="0" borderId="5" xfId="1" applyFont="1" applyBorder="1"/>
    <xf numFmtId="0" fontId="21" fillId="3" borderId="5" xfId="1" applyFont="1" applyFill="1" applyBorder="1"/>
    <xf numFmtId="0" fontId="5" fillId="4" borderId="5" xfId="1" applyFont="1" applyFill="1" applyBorder="1"/>
    <xf numFmtId="0" fontId="6" fillId="9" borderId="5" xfId="1" applyFont="1" applyFill="1" applyBorder="1"/>
    <xf numFmtId="0" fontId="22" fillId="9" borderId="5" xfId="0" applyFont="1" applyFill="1" applyBorder="1"/>
    <xf numFmtId="2" fontId="22" fillId="9" borderId="5" xfId="0" applyNumberFormat="1" applyFont="1" applyFill="1" applyBorder="1"/>
    <xf numFmtId="0" fontId="6" fillId="0" borderId="5" xfId="1" applyFont="1" applyBorder="1" applyAlignment="1">
      <alignment horizontal="left"/>
    </xf>
    <xf numFmtId="0" fontId="23" fillId="0" borderId="5" xfId="1" applyFont="1" applyBorder="1"/>
    <xf numFmtId="0" fontId="23" fillId="3" borderId="5" xfId="1" applyFont="1" applyFill="1" applyBorder="1"/>
    <xf numFmtId="0" fontId="24" fillId="9" borderId="5" xfId="0" applyFont="1" applyFill="1" applyBorder="1"/>
    <xf numFmtId="2" fontId="7" fillId="0" borderId="11" xfId="0" applyNumberFormat="1" applyFont="1" applyBorder="1"/>
    <xf numFmtId="2" fontId="1" fillId="5" borderId="11" xfId="0" applyNumberFormat="1" applyFont="1" applyFill="1" applyBorder="1"/>
    <xf numFmtId="2" fontId="7" fillId="3" borderId="11" xfId="0" applyNumberFormat="1" applyFont="1" applyFill="1" applyBorder="1"/>
    <xf numFmtId="2" fontId="3" fillId="0" borderId="11" xfId="0" applyNumberFormat="1" applyFont="1" applyBorder="1"/>
    <xf numFmtId="2" fontId="3" fillId="3" borderId="11" xfId="0" applyNumberFormat="1" applyFont="1" applyFill="1" applyBorder="1"/>
    <xf numFmtId="0" fontId="3" fillId="0" borderId="11" xfId="0" applyFont="1" applyBorder="1"/>
    <xf numFmtId="0" fontId="1" fillId="5" borderId="11" xfId="0" applyFont="1" applyFill="1" applyBorder="1"/>
    <xf numFmtId="0" fontId="3" fillId="3" borderId="11" xfId="0" applyFont="1" applyFill="1" applyBorder="1"/>
    <xf numFmtId="2" fontId="10" fillId="5" borderId="11" xfId="0" applyNumberFormat="1" applyFont="1" applyFill="1" applyBorder="1"/>
    <xf numFmtId="2" fontId="10" fillId="5" borderId="12" xfId="0" applyNumberFormat="1" applyFont="1" applyFill="1" applyBorder="1"/>
    <xf numFmtId="2" fontId="12" fillId="2" borderId="10" xfId="0" applyNumberFormat="1" applyFont="1" applyFill="1" applyBorder="1"/>
    <xf numFmtId="0" fontId="10" fillId="5" borderId="11" xfId="0" applyFont="1" applyFill="1" applyBorder="1"/>
    <xf numFmtId="2" fontId="20" fillId="9" borderId="11" xfId="0" applyNumberFormat="1" applyFont="1" applyFill="1" applyBorder="1"/>
    <xf numFmtId="0" fontId="20" fillId="9" borderId="11" xfId="0" applyFont="1" applyFill="1" applyBorder="1"/>
    <xf numFmtId="2" fontId="22" fillId="9" borderId="11" xfId="0" applyNumberFormat="1" applyFont="1" applyFill="1" applyBorder="1"/>
    <xf numFmtId="0" fontId="6" fillId="0" borderId="13" xfId="1" applyFont="1" applyBorder="1"/>
    <xf numFmtId="2" fontId="3" fillId="0" borderId="13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10" fillId="2" borderId="10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0" applyFont="1"/>
    <xf numFmtId="0" fontId="7" fillId="0" borderId="0" xfId="0" applyFont="1" applyBorder="1"/>
    <xf numFmtId="0" fontId="5" fillId="2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3" borderId="17" xfId="1" applyFont="1" applyFill="1" applyBorder="1"/>
    <xf numFmtId="0" fontId="6" fillId="4" borderId="18" xfId="1" applyFont="1" applyFill="1" applyBorder="1"/>
    <xf numFmtId="2" fontId="3" fillId="3" borderId="18" xfId="0" applyNumberFormat="1" applyFont="1" applyFill="1" applyBorder="1"/>
    <xf numFmtId="2" fontId="7" fillId="3" borderId="18" xfId="0" applyNumberFormat="1" applyFont="1" applyFill="1" applyBorder="1"/>
    <xf numFmtId="2" fontId="7" fillId="3" borderId="19" xfId="0" applyNumberFormat="1" applyFont="1" applyFill="1" applyBorder="1"/>
    <xf numFmtId="0" fontId="5" fillId="2" borderId="20" xfId="0" applyFont="1" applyFill="1" applyBorder="1" applyAlignment="1">
      <alignment horizontal="center"/>
    </xf>
    <xf numFmtId="14" fontId="5" fillId="2" borderId="15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 wrapText="1"/>
    </xf>
    <xf numFmtId="0" fontId="28" fillId="5" borderId="5" xfId="0" applyFont="1" applyFill="1" applyBorder="1"/>
    <xf numFmtId="14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2" fontId="28" fillId="5" borderId="5" xfId="0" applyNumberFormat="1" applyFont="1" applyFill="1" applyBorder="1"/>
    <xf numFmtId="2" fontId="7" fillId="0" borderId="13" xfId="0" applyNumberFormat="1" applyFont="1" applyBorder="1"/>
    <xf numFmtId="0" fontId="21" fillId="0" borderId="5" xfId="1" applyFont="1" applyBorder="1"/>
    <xf numFmtId="2" fontId="28" fillId="5" borderId="1" xfId="0" applyNumberFormat="1" applyFont="1" applyFill="1" applyBorder="1"/>
    <xf numFmtId="2" fontId="28" fillId="2" borderId="4" xfId="0" applyNumberFormat="1" applyFont="1" applyFill="1" applyBorder="1"/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10" borderId="7" xfId="1" applyFont="1" applyFill="1" applyBorder="1"/>
    <xf numFmtId="0" fontId="25" fillId="10" borderId="8" xfId="1" applyFont="1" applyFill="1" applyBorder="1"/>
    <xf numFmtId="0" fontId="25" fillId="10" borderId="9" xfId="1" applyFont="1" applyFill="1" applyBorder="1"/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Excel Built-in Normal" xfId="1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1</xdr:col>
      <xdr:colOff>38100</xdr:colOff>
      <xdr:row>3</xdr:row>
      <xdr:rowOff>19050</xdr:rowOff>
    </xdr:to>
    <xdr:pic>
      <xdr:nvPicPr>
        <xdr:cNvPr id="3" name="Obrázok 2" descr="Lend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0"/>
          <a:ext cx="609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1"/>
  <sheetViews>
    <sheetView tabSelected="1" workbookViewId="0">
      <pane ySplit="6" topLeftCell="A109" activePane="bottomLeft" state="frozen"/>
      <selection pane="bottomLeft" activeCell="E308" sqref="E308"/>
    </sheetView>
  </sheetViews>
  <sheetFormatPr defaultRowHeight="15"/>
  <cols>
    <col min="1" max="2" width="9.140625" style="2"/>
    <col min="3" max="3" width="36.85546875" style="2" bestFit="1" customWidth="1"/>
    <col min="4" max="4" width="11.85546875" style="2" bestFit="1" customWidth="1"/>
    <col min="5" max="6" width="12.42578125" style="2" bestFit="1" customWidth="1"/>
    <col min="7" max="7" width="11.85546875" style="74" customWidth="1"/>
    <col min="8" max="16384" width="9.140625" style="2"/>
  </cols>
  <sheetData>
    <row r="1" spans="1:7" ht="25.5">
      <c r="B1" s="98" t="s">
        <v>65</v>
      </c>
      <c r="C1" s="98"/>
      <c r="D1" s="98"/>
      <c r="E1" s="98"/>
      <c r="F1" s="98"/>
      <c r="G1" s="98"/>
    </row>
    <row r="2" spans="1:7">
      <c r="B2" s="99" t="s">
        <v>64</v>
      </c>
      <c r="C2" s="99"/>
      <c r="D2" s="99"/>
      <c r="E2" s="99"/>
      <c r="F2" s="99"/>
      <c r="G2" s="99"/>
    </row>
    <row r="5" spans="1:7" ht="15.75" thickBot="1">
      <c r="A5" s="1" t="s">
        <v>0</v>
      </c>
      <c r="C5" s="3"/>
      <c r="D5" s="77"/>
      <c r="E5" s="103" t="s">
        <v>299</v>
      </c>
      <c r="F5" s="104"/>
      <c r="G5" s="75"/>
    </row>
    <row r="6" spans="1:7" ht="27" thickBot="1">
      <c r="A6" s="4" t="s">
        <v>2</v>
      </c>
      <c r="B6" s="5" t="s">
        <v>3</v>
      </c>
      <c r="C6" s="5" t="s">
        <v>4</v>
      </c>
      <c r="D6" s="76" t="s">
        <v>1</v>
      </c>
      <c r="E6" s="84">
        <v>42433</v>
      </c>
      <c r="F6" s="83" t="s">
        <v>300</v>
      </c>
      <c r="G6" s="85" t="s">
        <v>301</v>
      </c>
    </row>
    <row r="7" spans="1:7">
      <c r="A7" s="78"/>
      <c r="B7" s="79">
        <v>111003</v>
      </c>
      <c r="C7" s="79" t="s">
        <v>5</v>
      </c>
      <c r="D7" s="80">
        <v>1921721</v>
      </c>
      <c r="E7" s="81"/>
      <c r="F7" s="82">
        <v>39997</v>
      </c>
      <c r="G7" s="90">
        <f>SUM(D7:F7)</f>
        <v>1961718</v>
      </c>
    </row>
    <row r="8" spans="1:7">
      <c r="A8" s="6"/>
      <c r="B8" s="6">
        <v>121001</v>
      </c>
      <c r="C8" s="6" t="s">
        <v>6</v>
      </c>
      <c r="D8" s="8">
        <v>14927</v>
      </c>
      <c r="E8" s="9"/>
      <c r="F8" s="53"/>
      <c r="G8" s="9">
        <f>SUM(D8:F8)</f>
        <v>14927</v>
      </c>
    </row>
    <row r="9" spans="1:7">
      <c r="A9" s="6"/>
      <c r="B9" s="6">
        <v>121002</v>
      </c>
      <c r="C9" s="6" t="s">
        <v>7</v>
      </c>
      <c r="D9" s="8">
        <v>13081</v>
      </c>
      <c r="E9" s="9"/>
      <c r="F9" s="53"/>
      <c r="G9" s="9">
        <f t="shared" ref="G9:G15" si="0">SUM(D9:F9)</f>
        <v>13081</v>
      </c>
    </row>
    <row r="10" spans="1:7">
      <c r="A10" s="6"/>
      <c r="B10" s="6">
        <v>121003</v>
      </c>
      <c r="C10" s="6" t="s">
        <v>8</v>
      </c>
      <c r="D10" s="8">
        <v>6</v>
      </c>
      <c r="E10" s="9"/>
      <c r="F10" s="53"/>
      <c r="G10" s="9">
        <f t="shared" si="0"/>
        <v>6</v>
      </c>
    </row>
    <row r="11" spans="1:7">
      <c r="A11" s="6"/>
      <c r="B11" s="6">
        <v>133001</v>
      </c>
      <c r="C11" s="6" t="s">
        <v>9</v>
      </c>
      <c r="D11" s="8">
        <v>2452</v>
      </c>
      <c r="E11" s="9"/>
      <c r="F11" s="53"/>
      <c r="G11" s="9">
        <f t="shared" si="0"/>
        <v>2452</v>
      </c>
    </row>
    <row r="12" spans="1:7">
      <c r="A12" s="6"/>
      <c r="B12" s="6">
        <v>133006</v>
      </c>
      <c r="C12" s="6" t="s">
        <v>10</v>
      </c>
      <c r="D12" s="8">
        <v>600</v>
      </c>
      <c r="E12" s="9"/>
      <c r="F12" s="53"/>
      <c r="G12" s="9">
        <f t="shared" si="0"/>
        <v>600</v>
      </c>
    </row>
    <row r="13" spans="1:7">
      <c r="A13" s="6"/>
      <c r="B13" s="6">
        <v>133012</v>
      </c>
      <c r="C13" s="6" t="s">
        <v>11</v>
      </c>
      <c r="D13" s="8">
        <v>20</v>
      </c>
      <c r="E13" s="9"/>
      <c r="F13" s="53"/>
      <c r="G13" s="9">
        <f t="shared" si="0"/>
        <v>20</v>
      </c>
    </row>
    <row r="14" spans="1:7">
      <c r="A14" s="6"/>
      <c r="B14" s="6">
        <v>133013</v>
      </c>
      <c r="C14" s="6" t="s">
        <v>12</v>
      </c>
      <c r="D14" s="8"/>
      <c r="E14" s="9"/>
      <c r="F14" s="53"/>
      <c r="G14" s="9">
        <f t="shared" si="0"/>
        <v>0</v>
      </c>
    </row>
    <row r="15" spans="1:7">
      <c r="A15" s="6"/>
      <c r="B15" s="6">
        <v>133013</v>
      </c>
      <c r="C15" s="6" t="s">
        <v>13</v>
      </c>
      <c r="D15" s="10">
        <v>64000</v>
      </c>
      <c r="E15" s="9"/>
      <c r="F15" s="53"/>
      <c r="G15" s="9">
        <f t="shared" si="0"/>
        <v>64000</v>
      </c>
    </row>
    <row r="16" spans="1:7">
      <c r="A16" s="11" t="s">
        <v>14</v>
      </c>
      <c r="B16" s="12">
        <v>100</v>
      </c>
      <c r="C16" s="12" t="s">
        <v>15</v>
      </c>
      <c r="D16" s="13">
        <f>SUM(D7:D15)</f>
        <v>2016807</v>
      </c>
      <c r="E16" s="13"/>
      <c r="F16" s="54">
        <f>SUM(F7:F15)</f>
        <v>39997</v>
      </c>
      <c r="G16" s="13">
        <f>SUM(D16:F16)</f>
        <v>2056804</v>
      </c>
    </row>
    <row r="17" spans="1:7">
      <c r="A17" s="14"/>
      <c r="B17" s="7">
        <v>212</v>
      </c>
      <c r="C17" s="15" t="s">
        <v>16</v>
      </c>
      <c r="D17" s="16">
        <v>19821.41</v>
      </c>
      <c r="E17" s="17"/>
      <c r="F17" s="55"/>
      <c r="G17" s="9">
        <f t="shared" ref="G17:G25" si="1">SUM(D17:F17)</f>
        <v>19821.41</v>
      </c>
    </row>
    <row r="18" spans="1:7">
      <c r="A18" s="6"/>
      <c r="B18" s="6">
        <v>221004</v>
      </c>
      <c r="C18" s="6" t="s">
        <v>17</v>
      </c>
      <c r="D18" s="8">
        <v>6305</v>
      </c>
      <c r="E18" s="8"/>
      <c r="F18" s="56"/>
      <c r="G18" s="9">
        <f t="shared" si="1"/>
        <v>6305</v>
      </c>
    </row>
    <row r="19" spans="1:7">
      <c r="A19" s="6"/>
      <c r="B19" s="6">
        <v>222003</v>
      </c>
      <c r="C19" s="6" t="s">
        <v>18</v>
      </c>
      <c r="D19" s="8">
        <v>500</v>
      </c>
      <c r="E19" s="8"/>
      <c r="F19" s="56"/>
      <c r="G19" s="9">
        <f t="shared" si="1"/>
        <v>500</v>
      </c>
    </row>
    <row r="20" spans="1:7">
      <c r="A20" s="7"/>
      <c r="B20" s="18">
        <v>223</v>
      </c>
      <c r="C20" s="18" t="s">
        <v>19</v>
      </c>
      <c r="D20" s="10">
        <v>18253.5</v>
      </c>
      <c r="E20" s="10"/>
      <c r="F20" s="57"/>
      <c r="G20" s="9">
        <f t="shared" si="1"/>
        <v>18253.5</v>
      </c>
    </row>
    <row r="21" spans="1:7">
      <c r="A21" s="19"/>
      <c r="B21" s="20">
        <v>229005</v>
      </c>
      <c r="C21" s="20" t="s">
        <v>20</v>
      </c>
      <c r="D21" s="8">
        <v>33.200000000000003</v>
      </c>
      <c r="E21" s="8"/>
      <c r="F21" s="56"/>
      <c r="G21" s="9">
        <f t="shared" si="1"/>
        <v>33.200000000000003</v>
      </c>
    </row>
    <row r="22" spans="1:7">
      <c r="A22" s="19"/>
      <c r="B22" s="20">
        <v>231</v>
      </c>
      <c r="C22" s="20" t="s">
        <v>21</v>
      </c>
      <c r="D22" s="8">
        <v>0</v>
      </c>
      <c r="E22" s="21"/>
      <c r="F22" s="58"/>
      <c r="G22" s="9">
        <f t="shared" si="1"/>
        <v>0</v>
      </c>
    </row>
    <row r="23" spans="1:7">
      <c r="A23" s="6"/>
      <c r="B23" s="6">
        <v>239001</v>
      </c>
      <c r="C23" s="6" t="s">
        <v>22</v>
      </c>
      <c r="D23" s="9">
        <v>3000</v>
      </c>
      <c r="E23" s="9"/>
      <c r="F23" s="53"/>
      <c r="G23" s="9">
        <f t="shared" si="1"/>
        <v>3000</v>
      </c>
    </row>
    <row r="24" spans="1:7">
      <c r="A24" s="6"/>
      <c r="B24" s="6">
        <v>242</v>
      </c>
      <c r="C24" s="6" t="s">
        <v>23</v>
      </c>
      <c r="D24" s="8">
        <v>300</v>
      </c>
      <c r="E24" s="8"/>
      <c r="F24" s="56"/>
      <c r="G24" s="9">
        <f t="shared" si="1"/>
        <v>300</v>
      </c>
    </row>
    <row r="25" spans="1:7">
      <c r="A25" s="22"/>
      <c r="B25" s="22">
        <v>292</v>
      </c>
      <c r="C25" s="22" t="s">
        <v>24</v>
      </c>
      <c r="D25" s="22">
        <v>19392.37</v>
      </c>
      <c r="E25" s="9"/>
      <c r="F25" s="53"/>
      <c r="G25" s="9">
        <f t="shared" si="1"/>
        <v>19392.37</v>
      </c>
    </row>
    <row r="26" spans="1:7">
      <c r="A26" s="23"/>
      <c r="B26" s="23">
        <v>200</v>
      </c>
      <c r="C26" s="23" t="s">
        <v>25</v>
      </c>
      <c r="D26" s="23">
        <f t="shared" ref="D26" si="2">SUM(D17:D25)</f>
        <v>67605.48</v>
      </c>
      <c r="E26" s="23"/>
      <c r="F26" s="59"/>
      <c r="G26" s="23">
        <f>SUM(D26:F26)</f>
        <v>67605.48</v>
      </c>
    </row>
    <row r="27" spans="1:7">
      <c r="A27" s="7"/>
      <c r="B27" s="18">
        <v>312001</v>
      </c>
      <c r="C27" s="18" t="s">
        <v>26</v>
      </c>
      <c r="D27" s="10"/>
      <c r="E27" s="24"/>
      <c r="F27" s="60"/>
      <c r="G27" s="22"/>
    </row>
    <row r="28" spans="1:7">
      <c r="A28" s="7"/>
      <c r="B28" s="18">
        <v>312001</v>
      </c>
      <c r="C28" s="18" t="s">
        <v>27</v>
      </c>
      <c r="D28" s="10"/>
      <c r="E28" s="24"/>
      <c r="F28" s="60"/>
      <c r="G28" s="22"/>
    </row>
    <row r="29" spans="1:7">
      <c r="A29" s="25"/>
      <c r="B29" s="19">
        <v>312012</v>
      </c>
      <c r="C29" s="19" t="s">
        <v>28</v>
      </c>
      <c r="D29" s="8">
        <v>4775.55</v>
      </c>
      <c r="E29" s="8">
        <v>16.739999999999998</v>
      </c>
      <c r="F29" s="56"/>
      <c r="G29" s="9">
        <f t="shared" ref="G29:G44" si="3">SUM(D29:F29)</f>
        <v>4792.29</v>
      </c>
    </row>
    <row r="30" spans="1:7">
      <c r="A30" s="6"/>
      <c r="B30" s="19">
        <v>312012</v>
      </c>
      <c r="C30" s="6" t="s">
        <v>29</v>
      </c>
      <c r="D30" s="8">
        <v>221.83</v>
      </c>
      <c r="E30" s="8">
        <v>0.78</v>
      </c>
      <c r="F30" s="56"/>
      <c r="G30" s="9">
        <f t="shared" si="3"/>
        <v>222.61</v>
      </c>
    </row>
    <row r="31" spans="1:7">
      <c r="A31" s="6"/>
      <c r="B31" s="19">
        <v>312012</v>
      </c>
      <c r="C31" s="6" t="s">
        <v>30</v>
      </c>
      <c r="D31" s="8">
        <v>480.78</v>
      </c>
      <c r="E31" s="8">
        <v>1.2</v>
      </c>
      <c r="F31" s="56"/>
      <c r="G31" s="9">
        <f t="shared" si="3"/>
        <v>481.97999999999996</v>
      </c>
    </row>
    <row r="32" spans="1:7">
      <c r="A32" s="6"/>
      <c r="B32" s="19">
        <v>312012</v>
      </c>
      <c r="C32" s="6" t="s">
        <v>298</v>
      </c>
      <c r="D32" s="8">
        <v>6136.87</v>
      </c>
      <c r="E32" s="8">
        <v>-18</v>
      </c>
      <c r="F32" s="56"/>
      <c r="G32" s="9">
        <f t="shared" si="3"/>
        <v>6118.87</v>
      </c>
    </row>
    <row r="33" spans="1:7">
      <c r="A33" s="6"/>
      <c r="B33" s="19">
        <v>312012</v>
      </c>
      <c r="C33" s="6" t="s">
        <v>31</v>
      </c>
      <c r="D33" s="8">
        <v>1694.55</v>
      </c>
      <c r="E33" s="8">
        <v>5.94</v>
      </c>
      <c r="F33" s="56"/>
      <c r="G33" s="22">
        <f t="shared" si="3"/>
        <v>1700.49</v>
      </c>
    </row>
    <row r="34" spans="1:7">
      <c r="A34" s="6"/>
      <c r="B34" s="19">
        <v>312012</v>
      </c>
      <c r="C34" s="6" t="s">
        <v>32</v>
      </c>
      <c r="D34" s="8">
        <v>1252173</v>
      </c>
      <c r="E34" s="8">
        <v>72739</v>
      </c>
      <c r="F34" s="56"/>
      <c r="G34" s="9">
        <f t="shared" si="3"/>
        <v>1324912</v>
      </c>
    </row>
    <row r="35" spans="1:7">
      <c r="A35" s="6"/>
      <c r="B35" s="19">
        <v>312012</v>
      </c>
      <c r="C35" s="6" t="s">
        <v>33</v>
      </c>
      <c r="D35" s="8">
        <v>23190</v>
      </c>
      <c r="E35" s="8">
        <v>742</v>
      </c>
      <c r="F35" s="56"/>
      <c r="G35" s="9">
        <f t="shared" si="3"/>
        <v>23932</v>
      </c>
    </row>
    <row r="36" spans="1:7">
      <c r="A36" s="6"/>
      <c r="B36" s="19">
        <v>312012</v>
      </c>
      <c r="C36" s="6" t="s">
        <v>34</v>
      </c>
      <c r="D36" s="8">
        <v>32760</v>
      </c>
      <c r="E36" s="8">
        <v>-10040</v>
      </c>
      <c r="F36" s="56"/>
      <c r="G36" s="9">
        <f t="shared" si="3"/>
        <v>22720</v>
      </c>
    </row>
    <row r="37" spans="1:7">
      <c r="A37" s="7"/>
      <c r="B37" s="7">
        <v>312012</v>
      </c>
      <c r="C37" s="7" t="s">
        <v>35</v>
      </c>
      <c r="D37" s="8">
        <v>0</v>
      </c>
      <c r="E37" s="8"/>
      <c r="F37" s="56"/>
      <c r="G37" s="9">
        <f t="shared" si="3"/>
        <v>0</v>
      </c>
    </row>
    <row r="38" spans="1:7">
      <c r="A38" s="6"/>
      <c r="B38" s="19">
        <v>312012</v>
      </c>
      <c r="C38" s="6" t="s">
        <v>36</v>
      </c>
      <c r="D38" s="8">
        <v>2968</v>
      </c>
      <c r="E38" s="8">
        <v>-861</v>
      </c>
      <c r="F38" s="56"/>
      <c r="G38" s="9">
        <f t="shared" si="3"/>
        <v>2107</v>
      </c>
    </row>
    <row r="39" spans="1:7">
      <c r="A39" s="6"/>
      <c r="B39" s="19">
        <v>312012</v>
      </c>
      <c r="C39" s="6" t="s">
        <v>37</v>
      </c>
      <c r="D39" s="8">
        <v>0</v>
      </c>
      <c r="E39" s="8">
        <v>3641</v>
      </c>
      <c r="F39" s="56"/>
      <c r="G39" s="9">
        <f t="shared" si="3"/>
        <v>3641</v>
      </c>
    </row>
    <row r="40" spans="1:7">
      <c r="A40" s="6"/>
      <c r="B40" s="19"/>
      <c r="C40" s="6" t="s">
        <v>296</v>
      </c>
      <c r="D40" s="8">
        <v>0</v>
      </c>
      <c r="E40" s="8">
        <v>10700</v>
      </c>
      <c r="F40" s="56"/>
      <c r="G40" s="9">
        <f t="shared" si="3"/>
        <v>10700</v>
      </c>
    </row>
    <row r="41" spans="1:7">
      <c r="A41" s="6"/>
      <c r="B41" s="19"/>
      <c r="C41" s="6" t="s">
        <v>297</v>
      </c>
      <c r="D41" s="8">
        <v>0</v>
      </c>
      <c r="E41" s="8">
        <v>15150</v>
      </c>
      <c r="F41" s="56"/>
      <c r="G41" s="9">
        <f t="shared" si="3"/>
        <v>15150</v>
      </c>
    </row>
    <row r="42" spans="1:7">
      <c r="A42" s="6"/>
      <c r="B42" s="19">
        <v>312012</v>
      </c>
      <c r="C42" s="6" t="s">
        <v>38</v>
      </c>
      <c r="D42" s="8">
        <v>16764</v>
      </c>
      <c r="E42" s="8">
        <v>-814</v>
      </c>
      <c r="F42" s="56"/>
      <c r="G42" s="9">
        <f t="shared" si="3"/>
        <v>15950</v>
      </c>
    </row>
    <row r="43" spans="1:7">
      <c r="A43" s="6"/>
      <c r="B43" s="19">
        <v>312012</v>
      </c>
      <c r="C43" s="6" t="s">
        <v>39</v>
      </c>
      <c r="D43" s="8">
        <v>0</v>
      </c>
      <c r="E43" s="8"/>
      <c r="F43" s="56"/>
      <c r="G43" s="9">
        <f t="shared" si="3"/>
        <v>0</v>
      </c>
    </row>
    <row r="44" spans="1:7">
      <c r="A44" s="6"/>
      <c r="B44" s="19">
        <v>312012</v>
      </c>
      <c r="C44" s="6" t="s">
        <v>40</v>
      </c>
      <c r="D44" s="8">
        <v>13450</v>
      </c>
      <c r="E44" s="8">
        <v>515</v>
      </c>
      <c r="F44" s="56"/>
      <c r="G44" s="9">
        <f t="shared" si="3"/>
        <v>13965</v>
      </c>
    </row>
    <row r="45" spans="1:7">
      <c r="A45" s="6"/>
      <c r="B45" s="19">
        <v>312012</v>
      </c>
      <c r="C45" s="6" t="s">
        <v>41</v>
      </c>
      <c r="D45" s="8">
        <v>0</v>
      </c>
      <c r="E45" s="8"/>
      <c r="F45" s="56"/>
      <c r="G45" s="9">
        <f t="shared" ref="G45:G54" si="4">SUM(D45:F45)</f>
        <v>0</v>
      </c>
    </row>
    <row r="46" spans="1:7">
      <c r="A46" s="7"/>
      <c r="B46" s="7">
        <v>311</v>
      </c>
      <c r="C46" s="7" t="s">
        <v>42</v>
      </c>
      <c r="D46" s="8">
        <v>0</v>
      </c>
      <c r="E46" s="8"/>
      <c r="F46" s="56"/>
      <c r="G46" s="9">
        <f t="shared" si="4"/>
        <v>0</v>
      </c>
    </row>
    <row r="47" spans="1:7">
      <c r="A47" s="7"/>
      <c r="B47" s="7">
        <v>312001</v>
      </c>
      <c r="C47" s="7" t="s">
        <v>43</v>
      </c>
      <c r="D47" s="8">
        <v>0</v>
      </c>
      <c r="E47" s="8"/>
      <c r="F47" s="56"/>
      <c r="G47" s="9">
        <f t="shared" si="4"/>
        <v>0</v>
      </c>
    </row>
    <row r="48" spans="1:7">
      <c r="A48" s="7"/>
      <c r="B48" s="7">
        <v>312</v>
      </c>
      <c r="C48" s="7" t="s">
        <v>44</v>
      </c>
      <c r="D48" s="8">
        <v>2072.8000000000002</v>
      </c>
      <c r="E48" s="8"/>
      <c r="F48" s="56"/>
      <c r="G48" s="9">
        <f t="shared" si="4"/>
        <v>2072.8000000000002</v>
      </c>
    </row>
    <row r="49" spans="1:7">
      <c r="A49" s="6"/>
      <c r="B49" s="19">
        <v>312012</v>
      </c>
      <c r="C49" s="6" t="s">
        <v>45</v>
      </c>
      <c r="D49" s="8">
        <v>0</v>
      </c>
      <c r="E49" s="8"/>
      <c r="F49" s="56"/>
      <c r="G49" s="9">
        <f t="shared" si="4"/>
        <v>0</v>
      </c>
    </row>
    <row r="50" spans="1:7">
      <c r="A50" s="6"/>
      <c r="B50" s="19">
        <v>312001</v>
      </c>
      <c r="C50" s="6" t="s">
        <v>46</v>
      </c>
      <c r="D50" s="8">
        <v>0</v>
      </c>
      <c r="E50" s="8"/>
      <c r="F50" s="56"/>
      <c r="G50" s="9">
        <f t="shared" si="4"/>
        <v>0</v>
      </c>
    </row>
    <row r="51" spans="1:7">
      <c r="A51" s="7"/>
      <c r="B51" s="7">
        <v>312008</v>
      </c>
      <c r="C51" s="7" t="s">
        <v>47</v>
      </c>
      <c r="D51" s="8">
        <v>0</v>
      </c>
      <c r="E51" s="8"/>
      <c r="F51" s="56"/>
      <c r="G51" s="9">
        <f t="shared" si="4"/>
        <v>0</v>
      </c>
    </row>
    <row r="52" spans="1:7">
      <c r="A52" s="7"/>
      <c r="B52" s="7">
        <v>311</v>
      </c>
      <c r="C52" s="7" t="s">
        <v>48</v>
      </c>
      <c r="D52" s="8">
        <v>0</v>
      </c>
      <c r="E52" s="8"/>
      <c r="F52" s="56"/>
      <c r="G52" s="9">
        <f t="shared" si="4"/>
        <v>0</v>
      </c>
    </row>
    <row r="53" spans="1:7">
      <c r="A53" s="7"/>
      <c r="B53" s="7" t="s">
        <v>49</v>
      </c>
      <c r="C53" s="7" t="s">
        <v>50</v>
      </c>
      <c r="D53" s="8">
        <v>0</v>
      </c>
      <c r="E53" s="8"/>
      <c r="F53" s="56"/>
      <c r="G53" s="9">
        <f t="shared" si="4"/>
        <v>0</v>
      </c>
    </row>
    <row r="54" spans="1:7">
      <c r="A54" s="6"/>
      <c r="B54" s="19">
        <v>312012</v>
      </c>
      <c r="C54" s="6" t="s">
        <v>51</v>
      </c>
      <c r="D54" s="8">
        <v>0</v>
      </c>
      <c r="E54" s="8"/>
      <c r="F54" s="56"/>
      <c r="G54" s="9">
        <f t="shared" si="4"/>
        <v>0</v>
      </c>
    </row>
    <row r="55" spans="1:7">
      <c r="A55" s="23"/>
      <c r="B55" s="23">
        <v>300</v>
      </c>
      <c r="C55" s="23" t="s">
        <v>52</v>
      </c>
      <c r="D55" s="13">
        <f>SUM(D27:D54)</f>
        <v>1356687.3800000001</v>
      </c>
      <c r="E55" s="23">
        <f>SUM(E27:E54)</f>
        <v>91778.66</v>
      </c>
      <c r="F55" s="59"/>
      <c r="G55" s="13">
        <f>SUM(G27:G54)</f>
        <v>1448466.04</v>
      </c>
    </row>
    <row r="56" spans="1:7">
      <c r="A56" s="26"/>
      <c r="B56" s="27"/>
      <c r="C56" s="27" t="s">
        <v>53</v>
      </c>
      <c r="D56" s="29">
        <v>33000</v>
      </c>
      <c r="E56" s="29"/>
      <c r="F56" s="61"/>
      <c r="G56" s="89">
        <f>SUM(D56:F56)</f>
        <v>33000</v>
      </c>
    </row>
    <row r="57" spans="1:7">
      <c r="A57" s="26"/>
      <c r="B57" s="27">
        <v>513001</v>
      </c>
      <c r="C57" s="27" t="s">
        <v>54</v>
      </c>
      <c r="D57" s="29">
        <v>0</v>
      </c>
      <c r="E57" s="29"/>
      <c r="F57" s="61"/>
      <c r="G57" s="89">
        <f>SUM(D57:F57)</f>
        <v>0</v>
      </c>
    </row>
    <row r="58" spans="1:7">
      <c r="A58" s="6"/>
      <c r="B58" s="6">
        <v>453</v>
      </c>
      <c r="C58" s="6" t="s">
        <v>307</v>
      </c>
      <c r="D58" s="8">
        <v>0</v>
      </c>
      <c r="E58" s="8"/>
      <c r="F58" s="56">
        <v>80910.52</v>
      </c>
      <c r="G58" s="9">
        <f t="shared" ref="G58:G59" si="5">SUM(D58:F58)</f>
        <v>80910.52</v>
      </c>
    </row>
    <row r="59" spans="1:7">
      <c r="A59" s="6"/>
      <c r="B59" s="6">
        <v>453</v>
      </c>
      <c r="C59" s="6" t="s">
        <v>308</v>
      </c>
      <c r="D59" s="8">
        <v>0</v>
      </c>
      <c r="E59" s="8"/>
      <c r="F59" s="56">
        <v>5439.48</v>
      </c>
      <c r="G59" s="9">
        <f t="shared" si="5"/>
        <v>5439.48</v>
      </c>
    </row>
    <row r="60" spans="1:7">
      <c r="A60" s="26"/>
      <c r="B60" s="27"/>
      <c r="C60" s="27" t="s">
        <v>55</v>
      </c>
      <c r="D60" s="29">
        <f>SUM(D58:D59)</f>
        <v>0</v>
      </c>
      <c r="E60" s="29"/>
      <c r="F60" s="61">
        <f>SUM(F58:F59)</f>
        <v>86350</v>
      </c>
      <c r="G60" s="89">
        <f>SUM(D60:F60)</f>
        <v>86350</v>
      </c>
    </row>
    <row r="61" spans="1:7">
      <c r="A61" s="6"/>
      <c r="B61" s="6">
        <v>454001</v>
      </c>
      <c r="C61" s="6" t="s">
        <v>56</v>
      </c>
      <c r="D61" s="8">
        <v>0</v>
      </c>
      <c r="E61" s="8"/>
      <c r="F61" s="56"/>
      <c r="G61" s="9">
        <f t="shared" ref="G61:G66" si="6">SUM(D61:F61)</f>
        <v>0</v>
      </c>
    </row>
    <row r="62" spans="1:7">
      <c r="A62" s="6"/>
      <c r="B62" s="6"/>
      <c r="C62" s="6" t="s">
        <v>57</v>
      </c>
      <c r="D62" s="8">
        <v>180000</v>
      </c>
      <c r="E62" s="8"/>
      <c r="F62" s="56"/>
      <c r="G62" s="9">
        <f t="shared" si="6"/>
        <v>180000</v>
      </c>
    </row>
    <row r="63" spans="1:7">
      <c r="A63" s="6"/>
      <c r="B63" s="6"/>
      <c r="C63" s="6" t="s">
        <v>58</v>
      </c>
      <c r="D63" s="8">
        <v>0</v>
      </c>
      <c r="E63" s="8"/>
      <c r="F63" s="56"/>
      <c r="G63" s="9">
        <f t="shared" si="6"/>
        <v>0</v>
      </c>
    </row>
    <row r="64" spans="1:7">
      <c r="A64" s="6"/>
      <c r="B64" s="6"/>
      <c r="C64" s="6" t="s">
        <v>59</v>
      </c>
      <c r="D64" s="8">
        <v>0</v>
      </c>
      <c r="E64" s="8"/>
      <c r="F64" s="56"/>
      <c r="G64" s="9">
        <f t="shared" si="6"/>
        <v>0</v>
      </c>
    </row>
    <row r="65" spans="1:7">
      <c r="A65" s="6"/>
      <c r="B65" s="6"/>
      <c r="C65" s="6" t="s">
        <v>60</v>
      </c>
      <c r="D65" s="10">
        <v>91629.87</v>
      </c>
      <c r="E65" s="8"/>
      <c r="F65" s="56">
        <v>13205.51</v>
      </c>
      <c r="G65" s="9">
        <f t="shared" si="6"/>
        <v>104835.37999999999</v>
      </c>
    </row>
    <row r="66" spans="1:7">
      <c r="A66" s="6"/>
      <c r="B66" s="6"/>
      <c r="C66" s="6" t="s">
        <v>61</v>
      </c>
      <c r="D66" s="8">
        <v>0</v>
      </c>
      <c r="E66" s="8"/>
      <c r="F66" s="56"/>
      <c r="G66" s="9">
        <f t="shared" si="6"/>
        <v>0</v>
      </c>
    </row>
    <row r="67" spans="1:7" ht="16.5" thickBot="1">
      <c r="A67" s="31"/>
      <c r="B67" s="32"/>
      <c r="C67" s="33" t="s">
        <v>62</v>
      </c>
      <c r="D67" s="34">
        <f>SUM(D61:D66)</f>
        <v>271629.87</v>
      </c>
      <c r="E67" s="34"/>
      <c r="F67" s="62">
        <f>SUM(F61:F66)</f>
        <v>13205.51</v>
      </c>
      <c r="G67" s="92">
        <f>SUM(D67:F67)</f>
        <v>284835.38</v>
      </c>
    </row>
    <row r="68" spans="1:7" ht="16.5" thickBot="1">
      <c r="A68" s="96" t="s">
        <v>63</v>
      </c>
      <c r="B68" s="97"/>
      <c r="C68" s="97"/>
      <c r="D68" s="35">
        <f>SUM(D16+D26+D55+D56+D57+D60+D67)</f>
        <v>3745729.7300000004</v>
      </c>
      <c r="E68" s="35">
        <f>SUM(E16+E26+E55+E56+E57+E60+E67)</f>
        <v>91778.66</v>
      </c>
      <c r="F68" s="63">
        <f>SUM(F16+F26+F55+F56+F57+F60+F67)</f>
        <v>139552.51</v>
      </c>
      <c r="G68" s="36">
        <f>SUM(G16+G26+G55+G56+G57+G60+G67)</f>
        <v>3977060.9</v>
      </c>
    </row>
    <row r="69" spans="1:7" ht="15.75">
      <c r="A69" s="94"/>
      <c r="B69" s="94"/>
      <c r="C69" s="94"/>
      <c r="D69" s="95"/>
      <c r="E69" s="95"/>
      <c r="F69" s="95"/>
      <c r="G69" s="95"/>
    </row>
    <row r="70" spans="1:7" ht="15.75">
      <c r="A70" s="94"/>
      <c r="B70" s="94"/>
      <c r="C70" s="94"/>
      <c r="D70" s="95"/>
      <c r="E70" s="95"/>
      <c r="F70" s="95"/>
      <c r="G70" s="95"/>
    </row>
    <row r="71" spans="1:7" ht="15.75">
      <c r="A71" s="94"/>
      <c r="B71" s="94"/>
      <c r="C71" s="94"/>
      <c r="D71" s="95"/>
      <c r="E71" s="95"/>
      <c r="F71" s="95"/>
      <c r="G71" s="95"/>
    </row>
    <row r="72" spans="1:7">
      <c r="G72" s="75"/>
    </row>
    <row r="73" spans="1:7">
      <c r="G73" s="75"/>
    </row>
    <row r="74" spans="1:7">
      <c r="G74" s="75"/>
    </row>
    <row r="75" spans="1:7" ht="15.75" thickBot="1">
      <c r="A75" s="1" t="s">
        <v>66</v>
      </c>
      <c r="C75" s="3"/>
      <c r="D75" s="77"/>
      <c r="E75" s="105" t="s">
        <v>299</v>
      </c>
      <c r="F75" s="106"/>
      <c r="G75" s="75"/>
    </row>
    <row r="76" spans="1:7" ht="27" thickBot="1">
      <c r="A76" s="4" t="s">
        <v>2</v>
      </c>
      <c r="B76" s="5" t="s">
        <v>3</v>
      </c>
      <c r="C76" s="5" t="s">
        <v>4</v>
      </c>
      <c r="D76" s="88" t="s">
        <v>1</v>
      </c>
      <c r="E76" s="87">
        <v>42433</v>
      </c>
      <c r="F76" s="72" t="s">
        <v>300</v>
      </c>
      <c r="G76" s="85" t="s">
        <v>301</v>
      </c>
    </row>
    <row r="77" spans="1:7">
      <c r="A77" s="68" t="s">
        <v>67</v>
      </c>
      <c r="B77" s="68">
        <v>642006</v>
      </c>
      <c r="C77" s="68" t="s">
        <v>68</v>
      </c>
      <c r="D77" s="69">
        <v>787.9</v>
      </c>
      <c r="E77" s="70"/>
      <c r="F77" s="71"/>
      <c r="G77" s="90">
        <f t="shared" ref="G77:G86" si="7">SUM(D77:F77)</f>
        <v>787.9</v>
      </c>
    </row>
    <row r="78" spans="1:7">
      <c r="A78" s="6" t="s">
        <v>69</v>
      </c>
      <c r="B78" s="6">
        <v>637005</v>
      </c>
      <c r="C78" s="6" t="s">
        <v>70</v>
      </c>
      <c r="D78" s="8">
        <v>3060</v>
      </c>
      <c r="E78" s="8"/>
      <c r="F78" s="56"/>
      <c r="G78" s="9">
        <f t="shared" si="7"/>
        <v>3060</v>
      </c>
    </row>
    <row r="79" spans="1:7">
      <c r="A79" s="27" t="s">
        <v>71</v>
      </c>
      <c r="B79" s="27" t="s">
        <v>72</v>
      </c>
      <c r="C79" s="27" t="s">
        <v>73</v>
      </c>
      <c r="D79" s="29">
        <f>SUM(D77:D78)</f>
        <v>3847.9</v>
      </c>
      <c r="E79" s="28"/>
      <c r="F79" s="64"/>
      <c r="G79" s="89">
        <f t="shared" si="7"/>
        <v>3847.9</v>
      </c>
    </row>
    <row r="80" spans="1:7">
      <c r="A80" s="6" t="s">
        <v>67</v>
      </c>
      <c r="B80" s="6">
        <v>630</v>
      </c>
      <c r="C80" s="6" t="s">
        <v>74</v>
      </c>
      <c r="D80" s="8">
        <v>4720</v>
      </c>
      <c r="E80" s="8"/>
      <c r="F80" s="56"/>
      <c r="G80" s="9">
        <f t="shared" si="7"/>
        <v>4720</v>
      </c>
    </row>
    <row r="81" spans="1:7">
      <c r="A81" s="6" t="s">
        <v>67</v>
      </c>
      <c r="B81" s="6">
        <v>637003</v>
      </c>
      <c r="C81" s="6" t="s">
        <v>75</v>
      </c>
      <c r="D81" s="8">
        <v>300</v>
      </c>
      <c r="E81" s="8"/>
      <c r="F81" s="56"/>
      <c r="G81" s="9">
        <f t="shared" si="7"/>
        <v>300</v>
      </c>
    </row>
    <row r="82" spans="1:7">
      <c r="A82" s="6" t="s">
        <v>67</v>
      </c>
      <c r="B82" s="6">
        <v>611</v>
      </c>
      <c r="C82" s="6" t="s">
        <v>76</v>
      </c>
      <c r="D82" s="8">
        <v>1716</v>
      </c>
      <c r="E82" s="8"/>
      <c r="F82" s="56"/>
      <c r="G82" s="9">
        <f t="shared" si="7"/>
        <v>1716</v>
      </c>
    </row>
    <row r="83" spans="1:7">
      <c r="A83" s="6" t="s">
        <v>67</v>
      </c>
      <c r="B83" s="6">
        <v>620</v>
      </c>
      <c r="C83" s="6" t="s">
        <v>77</v>
      </c>
      <c r="D83" s="8">
        <v>600</v>
      </c>
      <c r="E83" s="8"/>
      <c r="F83" s="56"/>
      <c r="G83" s="9">
        <f t="shared" si="7"/>
        <v>600</v>
      </c>
    </row>
    <row r="84" spans="1:7">
      <c r="A84" s="6"/>
      <c r="B84" s="6">
        <v>633004</v>
      </c>
      <c r="C84" s="6" t="s">
        <v>78</v>
      </c>
      <c r="D84" s="8">
        <v>1000</v>
      </c>
      <c r="E84" s="8"/>
      <c r="F84" s="56"/>
      <c r="G84" s="9">
        <f t="shared" si="7"/>
        <v>1000</v>
      </c>
    </row>
    <row r="85" spans="1:7">
      <c r="A85" s="37" t="s">
        <v>79</v>
      </c>
      <c r="B85" s="38" t="s">
        <v>67</v>
      </c>
      <c r="C85" s="38" t="s">
        <v>80</v>
      </c>
      <c r="D85" s="39">
        <f>SUM(D80:D84)</f>
        <v>8336</v>
      </c>
      <c r="E85" s="39"/>
      <c r="F85" s="65"/>
      <c r="G85" s="48">
        <f t="shared" si="7"/>
        <v>8336</v>
      </c>
    </row>
    <row r="86" spans="1:7">
      <c r="A86" s="6" t="s">
        <v>69</v>
      </c>
      <c r="B86" s="6">
        <v>633006</v>
      </c>
      <c r="C86" s="6" t="s">
        <v>81</v>
      </c>
      <c r="D86" s="8">
        <v>30</v>
      </c>
      <c r="E86" s="8"/>
      <c r="F86" s="56"/>
      <c r="G86" s="9">
        <f t="shared" si="7"/>
        <v>30</v>
      </c>
    </row>
    <row r="87" spans="1:7">
      <c r="A87" s="6" t="s">
        <v>69</v>
      </c>
      <c r="B87" s="6">
        <v>637027</v>
      </c>
      <c r="C87" s="6" t="s">
        <v>82</v>
      </c>
      <c r="D87" s="8">
        <v>625</v>
      </c>
      <c r="E87" s="8"/>
      <c r="F87" s="56"/>
      <c r="G87" s="9">
        <f t="shared" ref="G87:G100" si="8">SUM(D87:F87)</f>
        <v>625</v>
      </c>
    </row>
    <row r="88" spans="1:7">
      <c r="A88" s="6" t="s">
        <v>69</v>
      </c>
      <c r="B88" s="6">
        <v>620</v>
      </c>
      <c r="C88" s="6" t="s">
        <v>83</v>
      </c>
      <c r="D88" s="8">
        <v>210</v>
      </c>
      <c r="E88" s="8"/>
      <c r="F88" s="56"/>
      <c r="G88" s="9">
        <f t="shared" si="8"/>
        <v>210</v>
      </c>
    </row>
    <row r="89" spans="1:7">
      <c r="A89" s="37" t="s">
        <v>79</v>
      </c>
      <c r="B89" s="38" t="s">
        <v>69</v>
      </c>
      <c r="C89" s="38" t="s">
        <v>84</v>
      </c>
      <c r="D89" s="39">
        <f>SUM(D86:D88)</f>
        <v>865</v>
      </c>
      <c r="E89" s="39"/>
      <c r="F89" s="65"/>
      <c r="G89" s="48">
        <f t="shared" si="8"/>
        <v>865</v>
      </c>
    </row>
    <row r="90" spans="1:7">
      <c r="A90" s="6" t="s">
        <v>85</v>
      </c>
      <c r="B90" s="6">
        <v>633009</v>
      </c>
      <c r="C90" s="6" t="s">
        <v>86</v>
      </c>
      <c r="D90" s="8">
        <v>0</v>
      </c>
      <c r="E90" s="8"/>
      <c r="F90" s="56"/>
      <c r="G90" s="9">
        <f t="shared" si="8"/>
        <v>0</v>
      </c>
    </row>
    <row r="91" spans="1:7">
      <c r="A91" s="37" t="s">
        <v>79</v>
      </c>
      <c r="B91" s="38" t="s">
        <v>85</v>
      </c>
      <c r="C91" s="38" t="s">
        <v>87</v>
      </c>
      <c r="D91" s="39">
        <f>SUM(D90:D90)</f>
        <v>0</v>
      </c>
      <c r="E91" s="39"/>
      <c r="F91" s="65"/>
      <c r="G91" s="48">
        <f t="shared" si="8"/>
        <v>0</v>
      </c>
    </row>
    <row r="92" spans="1:7">
      <c r="A92" s="27" t="s">
        <v>88</v>
      </c>
      <c r="B92" s="27" t="s">
        <v>89</v>
      </c>
      <c r="C92" s="27" t="s">
        <v>90</v>
      </c>
      <c r="D92" s="29">
        <f>SUM(D85+D89+D91)</f>
        <v>9201</v>
      </c>
      <c r="E92" s="29"/>
      <c r="F92" s="61"/>
      <c r="G92" s="89">
        <f t="shared" si="8"/>
        <v>9201</v>
      </c>
    </row>
    <row r="93" spans="1:7">
      <c r="A93" s="6" t="s">
        <v>67</v>
      </c>
      <c r="B93" s="6">
        <v>637026</v>
      </c>
      <c r="C93" s="6" t="s">
        <v>91</v>
      </c>
      <c r="D93" s="8">
        <v>13080</v>
      </c>
      <c r="E93" s="8"/>
      <c r="F93" s="56"/>
      <c r="G93" s="9">
        <f t="shared" si="8"/>
        <v>13080</v>
      </c>
    </row>
    <row r="94" spans="1:7">
      <c r="A94" s="6" t="s">
        <v>67</v>
      </c>
      <c r="B94" s="6">
        <v>620</v>
      </c>
      <c r="C94" s="6" t="s">
        <v>92</v>
      </c>
      <c r="D94" s="8">
        <v>4250</v>
      </c>
      <c r="E94" s="8"/>
      <c r="F94" s="56"/>
      <c r="G94" s="9">
        <f>SUM(D94:F94)</f>
        <v>4250</v>
      </c>
    </row>
    <row r="95" spans="1:7" s="74" customFormat="1" ht="12.75">
      <c r="A95" s="22" t="s">
        <v>67</v>
      </c>
      <c r="B95" s="22"/>
      <c r="C95" s="22" t="s">
        <v>306</v>
      </c>
      <c r="D95" s="22">
        <v>0</v>
      </c>
      <c r="E95" s="22"/>
      <c r="F95" s="22">
        <v>6926.02</v>
      </c>
      <c r="G95" s="22">
        <f>SUM(D95:F95)</f>
        <v>6926.02</v>
      </c>
    </row>
    <row r="96" spans="1:7">
      <c r="A96" s="37" t="s">
        <v>79</v>
      </c>
      <c r="B96" s="38" t="s">
        <v>67</v>
      </c>
      <c r="C96" s="38" t="s">
        <v>93</v>
      </c>
      <c r="D96" s="39">
        <f>SUM(D93:D95)</f>
        <v>17330</v>
      </c>
      <c r="E96" s="39"/>
      <c r="F96" s="65">
        <f>SUM(F93:F95)</f>
        <v>6926.02</v>
      </c>
      <c r="G96" s="48">
        <f t="shared" si="8"/>
        <v>24256.02</v>
      </c>
    </row>
    <row r="97" spans="1:7">
      <c r="A97" s="6" t="s">
        <v>69</v>
      </c>
      <c r="B97" s="6">
        <v>637001</v>
      </c>
      <c r="C97" s="6" t="s">
        <v>94</v>
      </c>
      <c r="D97" s="8">
        <v>650</v>
      </c>
      <c r="E97" s="8"/>
      <c r="F97" s="56"/>
      <c r="G97" s="9">
        <f t="shared" si="8"/>
        <v>650</v>
      </c>
    </row>
    <row r="98" spans="1:7">
      <c r="A98" s="6" t="s">
        <v>69</v>
      </c>
      <c r="B98" s="6">
        <v>631001</v>
      </c>
      <c r="C98" s="6" t="s">
        <v>95</v>
      </c>
      <c r="D98" s="8">
        <v>400</v>
      </c>
      <c r="E98" s="8"/>
      <c r="F98" s="56"/>
      <c r="G98" s="9">
        <f t="shared" si="8"/>
        <v>400</v>
      </c>
    </row>
    <row r="99" spans="1:7">
      <c r="A99" s="37" t="s">
        <v>79</v>
      </c>
      <c r="B99" s="38" t="s">
        <v>69</v>
      </c>
      <c r="C99" s="38" t="s">
        <v>96</v>
      </c>
      <c r="D99" s="39">
        <f>SUM(D97:D98)</f>
        <v>1050</v>
      </c>
      <c r="E99" s="39"/>
      <c r="F99" s="65"/>
      <c r="G99" s="48">
        <f t="shared" si="8"/>
        <v>1050</v>
      </c>
    </row>
    <row r="100" spans="1:7">
      <c r="A100" s="27" t="s">
        <v>97</v>
      </c>
      <c r="B100" s="27" t="s">
        <v>98</v>
      </c>
      <c r="C100" s="27" t="s">
        <v>99</v>
      </c>
      <c r="D100" s="29">
        <f>SUM(D96+D99)</f>
        <v>18380</v>
      </c>
      <c r="E100" s="29"/>
      <c r="F100" s="61">
        <f>SUM(F96+F99)</f>
        <v>6926.02</v>
      </c>
      <c r="G100" s="89">
        <f t="shared" si="8"/>
        <v>25306.02</v>
      </c>
    </row>
    <row r="101" spans="1:7">
      <c r="A101" s="6" t="s">
        <v>85</v>
      </c>
      <c r="B101" s="6" t="s">
        <v>14</v>
      </c>
      <c r="C101" s="6" t="s">
        <v>100</v>
      </c>
      <c r="D101" s="21">
        <v>7831.42</v>
      </c>
      <c r="E101" s="21">
        <v>-12.06</v>
      </c>
      <c r="F101" s="58"/>
      <c r="G101" s="22">
        <f>SUM(D101:F101)</f>
        <v>7819.36</v>
      </c>
    </row>
    <row r="102" spans="1:7">
      <c r="A102" s="6" t="s">
        <v>101</v>
      </c>
      <c r="B102" s="6"/>
      <c r="C102" s="6" t="s">
        <v>102</v>
      </c>
      <c r="D102" s="8">
        <v>21375</v>
      </c>
      <c r="E102" s="8">
        <v>18.72</v>
      </c>
      <c r="F102" s="56"/>
      <c r="G102" s="9">
        <f>SUM(D102:F102)</f>
        <v>21393.72</v>
      </c>
    </row>
    <row r="103" spans="1:7">
      <c r="A103" s="41" t="s">
        <v>103</v>
      </c>
      <c r="B103" s="6"/>
      <c r="C103" s="30" t="s">
        <v>104</v>
      </c>
      <c r="D103" s="8">
        <v>0</v>
      </c>
      <c r="E103" s="8"/>
      <c r="F103" s="56"/>
      <c r="G103" s="9">
        <f>SUM(D103:F103)</f>
        <v>0</v>
      </c>
    </row>
    <row r="104" spans="1:7">
      <c r="A104" s="27" t="s">
        <v>105</v>
      </c>
      <c r="B104" s="27" t="s">
        <v>106</v>
      </c>
      <c r="C104" s="27" t="s">
        <v>107</v>
      </c>
      <c r="D104" s="28">
        <f>SUM(D101:D103)</f>
        <v>29206.42</v>
      </c>
      <c r="E104" s="28">
        <f>SUM(E101:E103)</f>
        <v>6.6599999999999984</v>
      </c>
      <c r="F104" s="64"/>
      <c r="G104" s="86">
        <f>SUM(G101:G103)</f>
        <v>29213.08</v>
      </c>
    </row>
    <row r="105" spans="1:7">
      <c r="A105" s="19" t="s">
        <v>69</v>
      </c>
      <c r="B105" s="19">
        <v>633006</v>
      </c>
      <c r="C105" s="19" t="s">
        <v>108</v>
      </c>
      <c r="D105" s="8">
        <v>10</v>
      </c>
      <c r="E105" s="8"/>
      <c r="F105" s="56"/>
      <c r="G105" s="9">
        <f t="shared" ref="G105:G118" si="9">SUM(D105:F105)</f>
        <v>10</v>
      </c>
    </row>
    <row r="106" spans="1:7">
      <c r="A106" s="19" t="s">
        <v>69</v>
      </c>
      <c r="B106" s="19">
        <v>633010</v>
      </c>
      <c r="C106" s="19" t="s">
        <v>109</v>
      </c>
      <c r="D106" s="8">
        <v>0</v>
      </c>
      <c r="E106" s="8"/>
      <c r="F106" s="56"/>
      <c r="G106" s="9">
        <f t="shared" si="9"/>
        <v>0</v>
      </c>
    </row>
    <row r="107" spans="1:7">
      <c r="A107" s="6" t="s">
        <v>69</v>
      </c>
      <c r="B107" s="42">
        <v>635.63400000000001</v>
      </c>
      <c r="C107" s="6" t="s">
        <v>110</v>
      </c>
      <c r="D107" s="8">
        <v>300</v>
      </c>
      <c r="E107" s="8"/>
      <c r="F107" s="56"/>
      <c r="G107" s="9">
        <f t="shared" si="9"/>
        <v>300</v>
      </c>
    </row>
    <row r="108" spans="1:7">
      <c r="A108" s="6" t="s">
        <v>69</v>
      </c>
      <c r="B108" s="6">
        <v>634001</v>
      </c>
      <c r="C108" s="6" t="s">
        <v>111</v>
      </c>
      <c r="D108" s="8">
        <v>400</v>
      </c>
      <c r="E108" s="8"/>
      <c r="F108" s="56"/>
      <c r="G108" s="9">
        <f t="shared" si="9"/>
        <v>400</v>
      </c>
    </row>
    <row r="109" spans="1:7">
      <c r="A109" s="6" t="s">
        <v>69</v>
      </c>
      <c r="B109" s="6">
        <v>634003</v>
      </c>
      <c r="C109" s="6" t="s">
        <v>112</v>
      </c>
      <c r="D109" s="8">
        <v>400</v>
      </c>
      <c r="E109" s="8"/>
      <c r="F109" s="56"/>
      <c r="G109" s="9">
        <f t="shared" si="9"/>
        <v>400</v>
      </c>
    </row>
    <row r="110" spans="1:7">
      <c r="A110" s="6" t="s">
        <v>69</v>
      </c>
      <c r="B110" s="6">
        <v>633010</v>
      </c>
      <c r="C110" s="6" t="s">
        <v>113</v>
      </c>
      <c r="D110" s="10">
        <v>1000</v>
      </c>
      <c r="E110" s="8"/>
      <c r="F110" s="56"/>
      <c r="G110" s="9">
        <f t="shared" si="9"/>
        <v>1000</v>
      </c>
    </row>
    <row r="111" spans="1:7">
      <c r="A111" s="6" t="s">
        <v>69</v>
      </c>
      <c r="B111" s="43">
        <v>637</v>
      </c>
      <c r="C111" s="6" t="s">
        <v>114</v>
      </c>
      <c r="D111" s="8">
        <v>300</v>
      </c>
      <c r="E111" s="8"/>
      <c r="F111" s="56"/>
      <c r="G111" s="9">
        <f t="shared" si="9"/>
        <v>300</v>
      </c>
    </row>
    <row r="112" spans="1:7">
      <c r="A112" s="19" t="s">
        <v>69</v>
      </c>
      <c r="B112" s="19">
        <v>700</v>
      </c>
      <c r="C112" s="19" t="s">
        <v>115</v>
      </c>
      <c r="D112" s="8">
        <v>0</v>
      </c>
      <c r="E112" s="8"/>
      <c r="F112" s="56"/>
      <c r="G112" s="9">
        <f t="shared" si="9"/>
        <v>0</v>
      </c>
    </row>
    <row r="113" spans="1:7">
      <c r="A113" s="6" t="s">
        <v>69</v>
      </c>
      <c r="B113" s="6">
        <v>637005</v>
      </c>
      <c r="C113" s="6" t="s">
        <v>116</v>
      </c>
      <c r="D113" s="8">
        <v>150</v>
      </c>
      <c r="E113" s="8"/>
      <c r="F113" s="56"/>
      <c r="G113" s="9">
        <f t="shared" si="9"/>
        <v>150</v>
      </c>
    </row>
    <row r="114" spans="1:7">
      <c r="A114" s="37" t="s">
        <v>79</v>
      </c>
      <c r="B114" s="38" t="s">
        <v>69</v>
      </c>
      <c r="C114" s="38" t="s">
        <v>117</v>
      </c>
      <c r="D114" s="39">
        <f>SUM(D105:D113)</f>
        <v>2560</v>
      </c>
      <c r="E114" s="39"/>
      <c r="F114" s="65"/>
      <c r="G114" s="48">
        <f t="shared" si="9"/>
        <v>2560</v>
      </c>
    </row>
    <row r="115" spans="1:7">
      <c r="A115" s="38"/>
      <c r="B115" s="38"/>
      <c r="C115" s="38" t="s">
        <v>118</v>
      </c>
      <c r="D115" s="39">
        <v>0</v>
      </c>
      <c r="E115" s="39"/>
      <c r="F115" s="65"/>
      <c r="G115" s="48">
        <f t="shared" si="9"/>
        <v>0</v>
      </c>
    </row>
    <row r="116" spans="1:7">
      <c r="A116" s="27" t="s">
        <v>119</v>
      </c>
      <c r="B116" s="27" t="s">
        <v>120</v>
      </c>
      <c r="C116" s="27" t="s">
        <v>121</v>
      </c>
      <c r="D116" s="29">
        <f>SUM(D114+D115)</f>
        <v>2560</v>
      </c>
      <c r="E116" s="29"/>
      <c r="F116" s="61"/>
      <c r="G116" s="89">
        <f t="shared" si="9"/>
        <v>2560</v>
      </c>
    </row>
    <row r="117" spans="1:7">
      <c r="A117" s="6" t="s">
        <v>67</v>
      </c>
      <c r="B117" s="6">
        <v>635004</v>
      </c>
      <c r="C117" s="6" t="s">
        <v>122</v>
      </c>
      <c r="D117" s="8">
        <v>900</v>
      </c>
      <c r="E117" s="8"/>
      <c r="F117" s="56"/>
      <c r="G117" s="9">
        <f t="shared" si="9"/>
        <v>900</v>
      </c>
    </row>
    <row r="118" spans="1:7">
      <c r="A118" s="7" t="s">
        <v>67</v>
      </c>
      <c r="B118" s="7">
        <v>637005</v>
      </c>
      <c r="C118" s="7" t="s">
        <v>123</v>
      </c>
      <c r="D118" s="8">
        <v>0</v>
      </c>
      <c r="E118" s="8"/>
      <c r="F118" s="56"/>
      <c r="G118" s="9">
        <f t="shared" si="9"/>
        <v>0</v>
      </c>
    </row>
    <row r="119" spans="1:7">
      <c r="A119" s="7" t="s">
        <v>67</v>
      </c>
      <c r="B119" s="7">
        <v>700</v>
      </c>
      <c r="C119" s="7" t="s">
        <v>124</v>
      </c>
      <c r="D119" s="10">
        <v>238500</v>
      </c>
      <c r="E119" s="10"/>
      <c r="F119" s="57">
        <v>-55000</v>
      </c>
      <c r="G119" s="9">
        <f>SUM(D119:F119)</f>
        <v>183500</v>
      </c>
    </row>
    <row r="120" spans="1:7">
      <c r="A120" s="7" t="s">
        <v>67</v>
      </c>
      <c r="B120" s="7">
        <v>721</v>
      </c>
      <c r="C120" s="7" t="s">
        <v>125</v>
      </c>
      <c r="D120" s="10">
        <v>18500</v>
      </c>
      <c r="E120" s="10"/>
      <c r="F120" s="57"/>
      <c r="G120" s="9">
        <f t="shared" ref="G120:G145" si="10">SUM(D120:F120)</f>
        <v>18500</v>
      </c>
    </row>
    <row r="121" spans="1:7">
      <c r="A121" s="7" t="s">
        <v>67</v>
      </c>
      <c r="B121" s="44">
        <v>630</v>
      </c>
      <c r="C121" s="7" t="s">
        <v>126</v>
      </c>
      <c r="D121" s="8">
        <v>0</v>
      </c>
      <c r="E121" s="8"/>
      <c r="F121" s="56"/>
      <c r="G121" s="9">
        <f t="shared" si="10"/>
        <v>0</v>
      </c>
    </row>
    <row r="122" spans="1:7">
      <c r="A122" s="7" t="s">
        <v>67</v>
      </c>
      <c r="B122" s="7">
        <v>636001</v>
      </c>
      <c r="C122" s="7" t="s">
        <v>127</v>
      </c>
      <c r="D122" s="8">
        <v>300</v>
      </c>
      <c r="E122" s="8"/>
      <c r="F122" s="56"/>
      <c r="G122" s="9">
        <f t="shared" si="10"/>
        <v>300</v>
      </c>
    </row>
    <row r="123" spans="1:7">
      <c r="A123" s="7" t="s">
        <v>67</v>
      </c>
      <c r="B123" s="7">
        <v>716</v>
      </c>
      <c r="C123" s="7" t="s">
        <v>128</v>
      </c>
      <c r="D123" s="8">
        <v>0</v>
      </c>
      <c r="E123" s="8"/>
      <c r="F123" s="56"/>
      <c r="G123" s="9">
        <f t="shared" si="10"/>
        <v>0</v>
      </c>
    </row>
    <row r="124" spans="1:7">
      <c r="A124" s="7" t="s">
        <v>67</v>
      </c>
      <c r="B124" s="7">
        <v>716</v>
      </c>
      <c r="C124" s="7" t="s">
        <v>129</v>
      </c>
      <c r="D124" s="8">
        <v>0</v>
      </c>
      <c r="E124" s="8"/>
      <c r="F124" s="56"/>
      <c r="G124" s="9">
        <f t="shared" si="10"/>
        <v>0</v>
      </c>
    </row>
    <row r="125" spans="1:7">
      <c r="A125" s="16" t="s">
        <v>67</v>
      </c>
      <c r="B125" s="16">
        <v>637005</v>
      </c>
      <c r="C125" s="16" t="s">
        <v>130</v>
      </c>
      <c r="D125" s="8">
        <v>0</v>
      </c>
      <c r="E125" s="8"/>
      <c r="F125" s="56"/>
      <c r="G125" s="9">
        <f t="shared" si="10"/>
        <v>0</v>
      </c>
    </row>
    <row r="126" spans="1:7">
      <c r="A126" s="16" t="s">
        <v>67</v>
      </c>
      <c r="B126" s="16">
        <v>637005</v>
      </c>
      <c r="C126" s="16" t="s">
        <v>131</v>
      </c>
      <c r="D126" s="8">
        <v>0</v>
      </c>
      <c r="E126" s="8"/>
      <c r="F126" s="56"/>
      <c r="G126" s="9">
        <f t="shared" si="10"/>
        <v>0</v>
      </c>
    </row>
    <row r="127" spans="1:7">
      <c r="A127" s="16" t="s">
        <v>67</v>
      </c>
      <c r="B127" s="16">
        <v>637027</v>
      </c>
      <c r="C127" s="16" t="s">
        <v>132</v>
      </c>
      <c r="D127" s="8">
        <v>0</v>
      </c>
      <c r="E127" s="8"/>
      <c r="F127" s="56"/>
      <c r="G127" s="9">
        <f t="shared" si="10"/>
        <v>0</v>
      </c>
    </row>
    <row r="128" spans="1:7">
      <c r="A128" s="16" t="s">
        <v>67</v>
      </c>
      <c r="B128" s="16"/>
      <c r="C128" s="24" t="s">
        <v>133</v>
      </c>
      <c r="D128" s="8">
        <v>360</v>
      </c>
      <c r="E128" s="8"/>
      <c r="F128" s="56"/>
      <c r="G128" s="9">
        <f t="shared" si="10"/>
        <v>360</v>
      </c>
    </row>
    <row r="129" spans="1:7">
      <c r="A129" s="16" t="s">
        <v>67</v>
      </c>
      <c r="B129" s="16"/>
      <c r="C129" s="24" t="s">
        <v>134</v>
      </c>
      <c r="D129" s="8">
        <v>1036.4000000000001</v>
      </c>
      <c r="E129" s="8"/>
      <c r="F129" s="56"/>
      <c r="G129" s="9">
        <f t="shared" si="10"/>
        <v>1036.4000000000001</v>
      </c>
    </row>
    <row r="130" spans="1:7">
      <c r="A130" s="37" t="s">
        <v>79</v>
      </c>
      <c r="B130" s="38" t="s">
        <v>67</v>
      </c>
      <c r="C130" s="38" t="s">
        <v>135</v>
      </c>
      <c r="D130" s="39">
        <f>SUM(D117:D129)</f>
        <v>259596.4</v>
      </c>
      <c r="E130" s="39"/>
      <c r="F130" s="65">
        <f>SUM(F117:F129)</f>
        <v>-55000</v>
      </c>
      <c r="G130" s="48">
        <f t="shared" si="10"/>
        <v>204596.4</v>
      </c>
    </row>
    <row r="131" spans="1:7">
      <c r="A131" s="27" t="s">
        <v>136</v>
      </c>
      <c r="B131" s="27" t="s">
        <v>137</v>
      </c>
      <c r="C131" s="27" t="s">
        <v>138</v>
      </c>
      <c r="D131" s="29">
        <f>SUM(D130)</f>
        <v>259596.4</v>
      </c>
      <c r="E131" s="29"/>
      <c r="F131" s="61">
        <f>SUM(F130)</f>
        <v>-55000</v>
      </c>
      <c r="G131" s="89">
        <f t="shared" si="10"/>
        <v>204596.4</v>
      </c>
    </row>
    <row r="132" spans="1:7">
      <c r="A132" s="20" t="s">
        <v>67</v>
      </c>
      <c r="B132" s="20">
        <v>717001</v>
      </c>
      <c r="C132" s="20" t="s">
        <v>139</v>
      </c>
      <c r="D132" s="10">
        <v>5000</v>
      </c>
      <c r="E132" s="10"/>
      <c r="F132" s="57"/>
      <c r="G132" s="9">
        <f t="shared" si="10"/>
        <v>5000</v>
      </c>
    </row>
    <row r="133" spans="1:7">
      <c r="A133" s="6" t="s">
        <v>67</v>
      </c>
      <c r="B133" s="6">
        <v>717002</v>
      </c>
      <c r="C133" s="6" t="s">
        <v>140</v>
      </c>
      <c r="D133" s="8">
        <v>0</v>
      </c>
      <c r="E133" s="8"/>
      <c r="F133" s="56"/>
      <c r="G133" s="9">
        <f t="shared" si="10"/>
        <v>0</v>
      </c>
    </row>
    <row r="134" spans="1:7">
      <c r="A134" s="6" t="s">
        <v>67</v>
      </c>
      <c r="B134" s="6">
        <v>717002</v>
      </c>
      <c r="C134" s="6" t="s">
        <v>141</v>
      </c>
      <c r="D134" s="24">
        <v>71195.94</v>
      </c>
      <c r="E134" s="10"/>
      <c r="F134" s="57"/>
      <c r="G134" s="9">
        <f t="shared" si="10"/>
        <v>71195.94</v>
      </c>
    </row>
    <row r="135" spans="1:7">
      <c r="A135" s="6" t="s">
        <v>67</v>
      </c>
      <c r="B135" s="6">
        <v>716</v>
      </c>
      <c r="C135" s="6" t="s">
        <v>142</v>
      </c>
      <c r="D135" s="8">
        <v>20000</v>
      </c>
      <c r="E135" s="8"/>
      <c r="F135" s="56"/>
      <c r="G135" s="9">
        <f t="shared" si="10"/>
        <v>20000</v>
      </c>
    </row>
    <row r="136" spans="1:7">
      <c r="A136" s="6" t="s">
        <v>67</v>
      </c>
      <c r="B136" s="6">
        <v>633006</v>
      </c>
      <c r="C136" s="6" t="s">
        <v>314</v>
      </c>
      <c r="D136" s="8">
        <v>0</v>
      </c>
      <c r="E136" s="8"/>
      <c r="F136" s="56">
        <v>1000</v>
      </c>
      <c r="G136" s="9">
        <f>SUM(D136:F136)</f>
        <v>1000</v>
      </c>
    </row>
    <row r="137" spans="1:7">
      <c r="A137" s="6" t="s">
        <v>67</v>
      </c>
      <c r="B137" s="6">
        <v>635006</v>
      </c>
      <c r="C137" s="6" t="s">
        <v>143</v>
      </c>
      <c r="D137" s="8">
        <v>14000</v>
      </c>
      <c r="E137" s="8"/>
      <c r="F137" s="56"/>
      <c r="G137" s="9">
        <f t="shared" si="10"/>
        <v>14000</v>
      </c>
    </row>
    <row r="138" spans="1:7">
      <c r="A138" s="6" t="s">
        <v>67</v>
      </c>
      <c r="B138" s="6">
        <v>635006</v>
      </c>
      <c r="C138" s="6" t="s">
        <v>144</v>
      </c>
      <c r="D138" s="8">
        <v>0</v>
      </c>
      <c r="E138" s="8"/>
      <c r="F138" s="56"/>
      <c r="G138" s="9">
        <f t="shared" si="10"/>
        <v>0</v>
      </c>
    </row>
    <row r="139" spans="1:7">
      <c r="A139" s="6" t="s">
        <v>67</v>
      </c>
      <c r="B139" s="6">
        <v>635006</v>
      </c>
      <c r="C139" s="6" t="s">
        <v>145</v>
      </c>
      <c r="D139" s="8">
        <v>14000</v>
      </c>
      <c r="E139" s="8"/>
      <c r="F139" s="56"/>
      <c r="G139" s="9">
        <f t="shared" si="10"/>
        <v>14000</v>
      </c>
    </row>
    <row r="140" spans="1:7">
      <c r="A140" s="6" t="s">
        <v>67</v>
      </c>
      <c r="B140" s="6">
        <v>717001</v>
      </c>
      <c r="C140" s="6" t="s">
        <v>146</v>
      </c>
      <c r="D140" s="8">
        <v>0</v>
      </c>
      <c r="E140" s="8"/>
      <c r="F140" s="56"/>
      <c r="G140" s="9">
        <f t="shared" si="10"/>
        <v>0</v>
      </c>
    </row>
    <row r="141" spans="1:7">
      <c r="A141" s="6" t="s">
        <v>67</v>
      </c>
      <c r="B141" s="6">
        <v>716</v>
      </c>
      <c r="C141" s="6" t="s">
        <v>147</v>
      </c>
      <c r="D141" s="8">
        <v>0</v>
      </c>
      <c r="E141" s="8"/>
      <c r="F141" s="56"/>
      <c r="G141" s="9">
        <f t="shared" si="10"/>
        <v>0</v>
      </c>
    </row>
    <row r="142" spans="1:7">
      <c r="A142" s="6" t="s">
        <v>67</v>
      </c>
      <c r="B142" s="6">
        <v>635006</v>
      </c>
      <c r="C142" s="6" t="s">
        <v>148</v>
      </c>
      <c r="D142" s="8">
        <v>0</v>
      </c>
      <c r="E142" s="8"/>
      <c r="F142" s="56"/>
      <c r="G142" s="9">
        <f t="shared" si="10"/>
        <v>0</v>
      </c>
    </row>
    <row r="143" spans="1:7">
      <c r="A143" s="6" t="s">
        <v>67</v>
      </c>
      <c r="B143" s="6">
        <v>641</v>
      </c>
      <c r="C143" s="6" t="s">
        <v>149</v>
      </c>
      <c r="D143" s="10">
        <v>0</v>
      </c>
      <c r="E143" s="8"/>
      <c r="F143" s="56"/>
      <c r="G143" s="9">
        <f t="shared" si="10"/>
        <v>0</v>
      </c>
    </row>
    <row r="144" spans="1:7">
      <c r="A144" s="6" t="s">
        <v>67</v>
      </c>
      <c r="B144" s="6">
        <v>641</v>
      </c>
      <c r="C144" s="6" t="s">
        <v>150</v>
      </c>
      <c r="D144" s="8">
        <v>4000</v>
      </c>
      <c r="E144" s="8"/>
      <c r="F144" s="56"/>
      <c r="G144" s="9">
        <f t="shared" si="10"/>
        <v>4000</v>
      </c>
    </row>
    <row r="145" spans="1:7">
      <c r="A145" s="27" t="s">
        <v>151</v>
      </c>
      <c r="B145" s="27" t="s">
        <v>152</v>
      </c>
      <c r="C145" s="27" t="s">
        <v>153</v>
      </c>
      <c r="D145" s="29">
        <f t="shared" ref="D145" si="11">SUM(D132:D144)</f>
        <v>128195.94</v>
      </c>
      <c r="E145" s="29"/>
      <c r="F145" s="61">
        <f>SUM(F132:F144)</f>
        <v>1000</v>
      </c>
      <c r="G145" s="89">
        <f t="shared" si="10"/>
        <v>129195.94</v>
      </c>
    </row>
    <row r="146" spans="1:7">
      <c r="A146" s="6" t="s">
        <v>67</v>
      </c>
      <c r="B146" s="6" t="s">
        <v>154</v>
      </c>
      <c r="C146" s="19" t="s">
        <v>310</v>
      </c>
      <c r="D146" s="8">
        <v>1252173</v>
      </c>
      <c r="E146" s="8">
        <v>72739</v>
      </c>
      <c r="F146" s="56"/>
      <c r="G146" s="9">
        <f t="shared" ref="G146:G153" si="12">SUM(D146:F146)</f>
        <v>1324912</v>
      </c>
    </row>
    <row r="147" spans="1:7">
      <c r="A147" s="6" t="s">
        <v>67</v>
      </c>
      <c r="B147" s="6"/>
      <c r="C147" s="19" t="s">
        <v>311</v>
      </c>
      <c r="D147" s="8"/>
      <c r="E147" s="8"/>
      <c r="F147" s="56">
        <v>80910.52</v>
      </c>
      <c r="G147" s="9">
        <f t="shared" si="12"/>
        <v>80910.52</v>
      </c>
    </row>
    <row r="148" spans="1:7">
      <c r="A148" s="6" t="s">
        <v>67</v>
      </c>
      <c r="B148" s="6"/>
      <c r="C148" s="19" t="s">
        <v>155</v>
      </c>
      <c r="D148" s="8">
        <v>23190</v>
      </c>
      <c r="E148" s="8">
        <v>742</v>
      </c>
      <c r="F148" s="56"/>
      <c r="G148" s="9">
        <f t="shared" si="12"/>
        <v>23932</v>
      </c>
    </row>
    <row r="149" spans="1:7">
      <c r="A149" s="6" t="s">
        <v>67</v>
      </c>
      <c r="B149" s="6"/>
      <c r="C149" s="19" t="s">
        <v>156</v>
      </c>
      <c r="D149" s="8">
        <v>32760</v>
      </c>
      <c r="E149" s="8">
        <v>-10040</v>
      </c>
      <c r="F149" s="56"/>
      <c r="G149" s="9">
        <f t="shared" si="12"/>
        <v>22720</v>
      </c>
    </row>
    <row r="150" spans="1:7">
      <c r="A150" s="6" t="s">
        <v>67</v>
      </c>
      <c r="B150" s="6"/>
      <c r="C150" s="19" t="s">
        <v>157</v>
      </c>
      <c r="D150" s="8">
        <v>2968</v>
      </c>
      <c r="E150" s="8">
        <v>-861</v>
      </c>
      <c r="F150" s="56"/>
      <c r="G150" s="9">
        <f t="shared" si="12"/>
        <v>2107</v>
      </c>
    </row>
    <row r="151" spans="1:7">
      <c r="A151" s="6" t="s">
        <v>67</v>
      </c>
      <c r="B151" s="6"/>
      <c r="C151" s="19" t="s">
        <v>37</v>
      </c>
      <c r="D151" s="8">
        <v>0</v>
      </c>
      <c r="E151" s="8">
        <v>3641</v>
      </c>
      <c r="F151" s="56"/>
      <c r="G151" s="9">
        <f t="shared" si="12"/>
        <v>3641</v>
      </c>
    </row>
    <row r="152" spans="1:7">
      <c r="A152" s="6"/>
      <c r="B152" s="6"/>
      <c r="C152" s="19" t="s">
        <v>296</v>
      </c>
      <c r="D152" s="8">
        <v>0</v>
      </c>
      <c r="E152" s="8">
        <v>10700</v>
      </c>
      <c r="F152" s="56"/>
      <c r="G152" s="9">
        <f t="shared" si="12"/>
        <v>10700</v>
      </c>
    </row>
    <row r="153" spans="1:7">
      <c r="A153" s="6"/>
      <c r="B153" s="6"/>
      <c r="C153" s="19" t="s">
        <v>297</v>
      </c>
      <c r="D153" s="8">
        <v>0</v>
      </c>
      <c r="E153" s="8">
        <v>15150</v>
      </c>
      <c r="F153" s="56"/>
      <c r="G153" s="9">
        <f t="shared" si="12"/>
        <v>15150</v>
      </c>
    </row>
    <row r="154" spans="1:7">
      <c r="A154" s="7" t="s">
        <v>67</v>
      </c>
      <c r="B154" s="7"/>
      <c r="C154" s="7" t="s">
        <v>35</v>
      </c>
      <c r="D154" s="8">
        <v>0</v>
      </c>
      <c r="E154" s="8"/>
      <c r="F154" s="56"/>
      <c r="G154" s="9">
        <f t="shared" ref="G154:G158" si="13">SUM(D154:F154)</f>
        <v>0</v>
      </c>
    </row>
    <row r="155" spans="1:7">
      <c r="A155" s="6" t="s">
        <v>67</v>
      </c>
      <c r="B155" s="6"/>
      <c r="C155" s="19" t="s">
        <v>158</v>
      </c>
      <c r="D155" s="8">
        <v>0</v>
      </c>
      <c r="E155" s="8"/>
      <c r="F155" s="56"/>
      <c r="G155" s="9">
        <f t="shared" si="13"/>
        <v>0</v>
      </c>
    </row>
    <row r="156" spans="1:7">
      <c r="A156" s="6" t="s">
        <v>67</v>
      </c>
      <c r="B156" s="6"/>
      <c r="C156" s="19" t="s">
        <v>159</v>
      </c>
      <c r="D156" s="8">
        <v>823746</v>
      </c>
      <c r="E156" s="8">
        <v>-156.41999999999999</v>
      </c>
      <c r="F156" s="56"/>
      <c r="G156" s="9">
        <f t="shared" si="13"/>
        <v>823589.58</v>
      </c>
    </row>
    <row r="157" spans="1:7">
      <c r="A157" s="7" t="s">
        <v>67</v>
      </c>
      <c r="B157" s="7"/>
      <c r="C157" s="7" t="s">
        <v>160</v>
      </c>
      <c r="D157" s="8">
        <v>0</v>
      </c>
      <c r="E157" s="8"/>
      <c r="F157" s="56"/>
      <c r="G157" s="9">
        <f t="shared" si="13"/>
        <v>0</v>
      </c>
    </row>
    <row r="158" spans="1:7">
      <c r="A158" s="30" t="s">
        <v>67</v>
      </c>
      <c r="B158" s="30"/>
      <c r="C158" s="30" t="s">
        <v>161</v>
      </c>
      <c r="D158" s="10">
        <v>33000</v>
      </c>
      <c r="E158" s="10"/>
      <c r="F158" s="57"/>
      <c r="G158" s="9">
        <f t="shared" si="13"/>
        <v>33000</v>
      </c>
    </row>
    <row r="159" spans="1:7">
      <c r="A159" s="38" t="s">
        <v>79</v>
      </c>
      <c r="B159" s="38" t="s">
        <v>67</v>
      </c>
      <c r="C159" s="38" t="s">
        <v>162</v>
      </c>
      <c r="D159" s="39">
        <f>SUM(D146:D158)</f>
        <v>2167837</v>
      </c>
      <c r="E159" s="39">
        <f>SUM(E146:E158)</f>
        <v>91914.58</v>
      </c>
      <c r="F159" s="65">
        <f>SUM(F146:F158)</f>
        <v>80910.52</v>
      </c>
      <c r="G159" s="48">
        <f>SUM(G146:G158)</f>
        <v>2340662.1</v>
      </c>
    </row>
    <row r="160" spans="1:7">
      <c r="A160" s="6" t="s">
        <v>69</v>
      </c>
      <c r="B160" s="6" t="s">
        <v>154</v>
      </c>
      <c r="C160" s="6" t="s">
        <v>163</v>
      </c>
      <c r="D160" s="8">
        <v>16764</v>
      </c>
      <c r="E160" s="8">
        <v>-814</v>
      </c>
      <c r="F160" s="56"/>
      <c r="G160" s="9">
        <f>SUM(D160:F160)</f>
        <v>15950</v>
      </c>
    </row>
    <row r="161" spans="1:7">
      <c r="A161" s="6" t="s">
        <v>69</v>
      </c>
      <c r="B161" s="6"/>
      <c r="C161" s="6" t="s">
        <v>309</v>
      </c>
      <c r="D161" s="8"/>
      <c r="E161" s="8"/>
      <c r="F161" s="56">
        <v>5439.48</v>
      </c>
      <c r="G161" s="9">
        <f>SUM(D161:F161)</f>
        <v>5439.48</v>
      </c>
    </row>
    <row r="162" spans="1:7">
      <c r="A162" s="38" t="s">
        <v>79</v>
      </c>
      <c r="B162" s="38" t="s">
        <v>69</v>
      </c>
      <c r="C162" s="38" t="s">
        <v>164</v>
      </c>
      <c r="D162" s="39">
        <f>SUM(D160:D161)</f>
        <v>16764</v>
      </c>
      <c r="E162" s="39">
        <f>SUM(E160:E161)</f>
        <v>-814</v>
      </c>
      <c r="F162" s="65">
        <f>SUM(F160:F161)</f>
        <v>5439.48</v>
      </c>
      <c r="G162" s="48">
        <f>SUM(G160:G161)</f>
        <v>21389.48</v>
      </c>
    </row>
    <row r="163" spans="1:7">
      <c r="A163" s="38"/>
      <c r="B163" s="38"/>
      <c r="C163" s="38" t="s">
        <v>165</v>
      </c>
      <c r="D163" s="39"/>
      <c r="E163" s="39"/>
      <c r="F163" s="65"/>
      <c r="G163" s="48">
        <f t="shared" ref="G163:G166" si="14">SUM(D163:F163)</f>
        <v>0</v>
      </c>
    </row>
    <row r="164" spans="1:7">
      <c r="A164" s="38"/>
      <c r="B164" s="38"/>
      <c r="C164" s="38" t="s">
        <v>166</v>
      </c>
      <c r="D164" s="39"/>
      <c r="E164" s="40"/>
      <c r="F164" s="66"/>
      <c r="G164" s="48">
        <f t="shared" si="14"/>
        <v>0</v>
      </c>
    </row>
    <row r="165" spans="1:7">
      <c r="A165" s="38"/>
      <c r="B165" s="38"/>
      <c r="C165" s="38" t="s">
        <v>167</v>
      </c>
      <c r="D165" s="39"/>
      <c r="E165" s="40"/>
      <c r="F165" s="66"/>
      <c r="G165" s="48">
        <f t="shared" si="14"/>
        <v>0</v>
      </c>
    </row>
    <row r="166" spans="1:7">
      <c r="A166" s="38"/>
      <c r="B166" s="38"/>
      <c r="C166" s="38" t="s">
        <v>168</v>
      </c>
      <c r="D166" s="39">
        <v>174135.87</v>
      </c>
      <c r="E166" s="40"/>
      <c r="F166" s="66">
        <v>13205.51</v>
      </c>
      <c r="G166" s="48">
        <f t="shared" si="14"/>
        <v>187341.38</v>
      </c>
    </row>
    <row r="167" spans="1:7">
      <c r="A167" s="38" t="s">
        <v>79</v>
      </c>
      <c r="B167" s="38" t="s">
        <v>169</v>
      </c>
      <c r="C167" s="38" t="s">
        <v>170</v>
      </c>
      <c r="D167" s="39">
        <v>13450</v>
      </c>
      <c r="E167" s="39">
        <v>515</v>
      </c>
      <c r="F167" s="65"/>
      <c r="G167" s="48">
        <f>SUM(D167:F167)</f>
        <v>13965</v>
      </c>
    </row>
    <row r="168" spans="1:7">
      <c r="A168" s="27" t="s">
        <v>171</v>
      </c>
      <c r="B168" s="27"/>
      <c r="C168" s="27" t="s">
        <v>172</v>
      </c>
      <c r="D168" s="29">
        <f>SUM(D159+D162+D164+D165+D166+D167)</f>
        <v>2372186.87</v>
      </c>
      <c r="E168" s="29">
        <f>SUM(E159+E162+E163+E164+E165+E166+E167)</f>
        <v>91615.58</v>
      </c>
      <c r="F168" s="61">
        <f>SUM(F159+F162+F163+F164+F165+F166+F167)</f>
        <v>99555.51</v>
      </c>
      <c r="G168" s="89">
        <f>SUM(G159+G162+G163+G164+G165+G166+G167)</f>
        <v>2563357.96</v>
      </c>
    </row>
    <row r="169" spans="1:7">
      <c r="A169" s="6" t="s">
        <v>67</v>
      </c>
      <c r="B169" s="6">
        <v>633016</v>
      </c>
      <c r="C169" s="6" t="s">
        <v>173</v>
      </c>
      <c r="D169" s="8">
        <v>11000</v>
      </c>
      <c r="E169" s="8"/>
      <c r="F169" s="56"/>
      <c r="G169" s="9">
        <f>SUM(D169:F169)</f>
        <v>11000</v>
      </c>
    </row>
    <row r="170" spans="1:7">
      <c r="A170" s="6"/>
      <c r="B170" s="6">
        <v>633018</v>
      </c>
      <c r="C170" s="6" t="s">
        <v>174</v>
      </c>
      <c r="D170" s="8">
        <v>2000</v>
      </c>
      <c r="E170" s="8"/>
      <c r="F170" s="56"/>
      <c r="G170" s="9">
        <f>SUM(D170:F170)</f>
        <v>2000</v>
      </c>
    </row>
    <row r="171" spans="1:7">
      <c r="A171" s="7"/>
      <c r="B171" s="7">
        <v>637002</v>
      </c>
      <c r="C171" s="7" t="s">
        <v>175</v>
      </c>
      <c r="D171" s="8">
        <v>4000</v>
      </c>
      <c r="E171" s="8"/>
      <c r="F171" s="56"/>
      <c r="G171" s="9">
        <f>SUM(D171:F171)</f>
        <v>4000</v>
      </c>
    </row>
    <row r="172" spans="1:7">
      <c r="A172" s="6" t="s">
        <v>67</v>
      </c>
      <c r="B172" s="6">
        <v>633006</v>
      </c>
      <c r="C172" s="6" t="s">
        <v>176</v>
      </c>
      <c r="D172" s="8">
        <v>100</v>
      </c>
      <c r="E172" s="8"/>
      <c r="F172" s="56"/>
      <c r="G172" s="9">
        <f t="shared" ref="G172:G175" si="15">SUM(D172:F172)</f>
        <v>100</v>
      </c>
    </row>
    <row r="173" spans="1:7">
      <c r="A173" s="6"/>
      <c r="B173" s="6">
        <v>633001</v>
      </c>
      <c r="C173" s="6" t="s">
        <v>177</v>
      </c>
      <c r="D173" s="8">
        <v>500</v>
      </c>
      <c r="E173" s="8"/>
      <c r="F173" s="56"/>
      <c r="G173" s="9">
        <f t="shared" si="15"/>
        <v>500</v>
      </c>
    </row>
    <row r="174" spans="1:7">
      <c r="A174" s="6"/>
      <c r="B174" s="6">
        <v>635004</v>
      </c>
      <c r="C174" s="6" t="s">
        <v>178</v>
      </c>
      <c r="D174" s="8">
        <v>4000</v>
      </c>
      <c r="E174" s="8"/>
      <c r="F174" s="56"/>
      <c r="G174" s="9">
        <f t="shared" si="15"/>
        <v>4000</v>
      </c>
    </row>
    <row r="175" spans="1:7">
      <c r="A175" s="6" t="s">
        <v>67</v>
      </c>
      <c r="B175" s="6">
        <v>635005</v>
      </c>
      <c r="C175" s="6" t="s">
        <v>179</v>
      </c>
      <c r="D175" s="10">
        <v>1000</v>
      </c>
      <c r="E175" s="10"/>
      <c r="F175" s="57"/>
      <c r="G175" s="9">
        <f t="shared" si="15"/>
        <v>1000</v>
      </c>
    </row>
    <row r="176" spans="1:7">
      <c r="A176" s="37" t="s">
        <v>79</v>
      </c>
      <c r="B176" s="38" t="s">
        <v>67</v>
      </c>
      <c r="C176" s="38" t="s">
        <v>180</v>
      </c>
      <c r="D176" s="39">
        <f>SUM(D169:D175)</f>
        <v>22600</v>
      </c>
      <c r="E176" s="39"/>
      <c r="F176" s="65"/>
      <c r="G176" s="48">
        <f>SUM(D176:F176)</f>
        <v>22600</v>
      </c>
    </row>
    <row r="177" spans="1:7">
      <c r="A177" s="6" t="s">
        <v>69</v>
      </c>
      <c r="B177" s="6">
        <v>632001</v>
      </c>
      <c r="C177" s="6" t="s">
        <v>181</v>
      </c>
      <c r="D177" s="8">
        <v>3100</v>
      </c>
      <c r="E177" s="8"/>
      <c r="F177" s="56"/>
      <c r="G177" s="9">
        <f t="shared" ref="G177:G179" si="16">SUM(D177:F177)</f>
        <v>3100</v>
      </c>
    </row>
    <row r="178" spans="1:7">
      <c r="A178" s="6" t="s">
        <v>69</v>
      </c>
      <c r="B178" s="6">
        <v>635006</v>
      </c>
      <c r="C178" s="6" t="s">
        <v>182</v>
      </c>
      <c r="D178" s="8">
        <v>3200</v>
      </c>
      <c r="E178" s="8"/>
      <c r="F178" s="56"/>
      <c r="G178" s="9">
        <f t="shared" si="16"/>
        <v>3200</v>
      </c>
    </row>
    <row r="179" spans="1:7">
      <c r="A179" s="6" t="s">
        <v>69</v>
      </c>
      <c r="B179" s="6">
        <v>635006</v>
      </c>
      <c r="C179" s="6" t="s">
        <v>183</v>
      </c>
      <c r="D179" s="8">
        <v>1372.8</v>
      </c>
      <c r="E179" s="8"/>
      <c r="F179" s="56"/>
      <c r="G179" s="9">
        <f t="shared" si="16"/>
        <v>1372.8</v>
      </c>
    </row>
    <row r="180" spans="1:7">
      <c r="A180" s="37" t="s">
        <v>79</v>
      </c>
      <c r="B180" s="38" t="s">
        <v>69</v>
      </c>
      <c r="C180" s="38" t="s">
        <v>184</v>
      </c>
      <c r="D180" s="39">
        <f>SUM(D177:D179)</f>
        <v>7672.8</v>
      </c>
      <c r="E180" s="39"/>
      <c r="F180" s="65"/>
      <c r="G180" s="48">
        <f>SUM(D180:F180)</f>
        <v>7672.8</v>
      </c>
    </row>
    <row r="181" spans="1:7">
      <c r="A181" s="27" t="s">
        <v>185</v>
      </c>
      <c r="B181" s="27" t="s">
        <v>186</v>
      </c>
      <c r="C181" s="27" t="s">
        <v>187</v>
      </c>
      <c r="D181" s="29">
        <f>SUM(D176+D180)</f>
        <v>30272.799999999999</v>
      </c>
      <c r="E181" s="29"/>
      <c r="F181" s="61"/>
      <c r="G181" s="89">
        <f>SUM(D181:F181)</f>
        <v>30272.799999999999</v>
      </c>
    </row>
    <row r="182" spans="1:7">
      <c r="A182" s="6" t="s">
        <v>67</v>
      </c>
      <c r="B182" s="6">
        <v>637002</v>
      </c>
      <c r="C182" s="6" t="s">
        <v>188</v>
      </c>
      <c r="D182" s="24">
        <v>500</v>
      </c>
      <c r="E182" s="21"/>
      <c r="F182" s="58"/>
      <c r="G182" s="9">
        <f t="shared" ref="G182:G195" si="17">SUM(D182:F182)</f>
        <v>500</v>
      </c>
    </row>
    <row r="183" spans="1:7">
      <c r="A183" s="6" t="s">
        <v>67</v>
      </c>
      <c r="B183" s="6">
        <v>637002</v>
      </c>
      <c r="C183" s="6" t="s">
        <v>189</v>
      </c>
      <c r="D183" s="24">
        <v>525</v>
      </c>
      <c r="E183" s="21"/>
      <c r="F183" s="58"/>
      <c r="G183" s="9">
        <f t="shared" si="17"/>
        <v>525</v>
      </c>
    </row>
    <row r="184" spans="1:7">
      <c r="A184" s="6" t="s">
        <v>67</v>
      </c>
      <c r="B184" s="6">
        <v>637002</v>
      </c>
      <c r="C184" s="6" t="s">
        <v>190</v>
      </c>
      <c r="D184" s="24">
        <v>725</v>
      </c>
      <c r="E184" s="21"/>
      <c r="F184" s="58"/>
      <c r="G184" s="9">
        <f t="shared" si="17"/>
        <v>725</v>
      </c>
    </row>
    <row r="185" spans="1:7">
      <c r="A185" s="6" t="s">
        <v>67</v>
      </c>
      <c r="B185" s="6">
        <v>637002</v>
      </c>
      <c r="C185" s="6" t="s">
        <v>191</v>
      </c>
      <c r="D185" s="24">
        <v>1636</v>
      </c>
      <c r="E185" s="21"/>
      <c r="F185" s="58"/>
      <c r="G185" s="9">
        <f t="shared" si="17"/>
        <v>1636</v>
      </c>
    </row>
    <row r="186" spans="1:7">
      <c r="A186" s="6" t="s">
        <v>67</v>
      </c>
      <c r="B186" s="6">
        <v>637002</v>
      </c>
      <c r="C186" s="6" t="s">
        <v>192</v>
      </c>
      <c r="D186" s="24">
        <v>1226</v>
      </c>
      <c r="E186" s="21"/>
      <c r="F186" s="58"/>
      <c r="G186" s="9">
        <f t="shared" si="17"/>
        <v>1226</v>
      </c>
    </row>
    <row r="187" spans="1:7">
      <c r="A187" s="6" t="s">
        <v>67</v>
      </c>
      <c r="B187" s="6">
        <v>637002</v>
      </c>
      <c r="C187" s="6" t="s">
        <v>193</v>
      </c>
      <c r="D187" s="24">
        <v>500</v>
      </c>
      <c r="E187" s="21"/>
      <c r="F187" s="58"/>
      <c r="G187" s="9">
        <f t="shared" si="17"/>
        <v>500</v>
      </c>
    </row>
    <row r="188" spans="1:7">
      <c r="A188" s="6" t="s">
        <v>67</v>
      </c>
      <c r="B188" s="6">
        <v>637002</v>
      </c>
      <c r="C188" s="6" t="s">
        <v>194</v>
      </c>
      <c r="D188" s="24">
        <v>2026</v>
      </c>
      <c r="E188" s="21"/>
      <c r="F188" s="58"/>
      <c r="G188" s="9">
        <f t="shared" si="17"/>
        <v>2026</v>
      </c>
    </row>
    <row r="189" spans="1:7">
      <c r="A189" s="6" t="s">
        <v>67</v>
      </c>
      <c r="B189" s="6">
        <v>637002</v>
      </c>
      <c r="C189" s="6" t="s">
        <v>195</v>
      </c>
      <c r="D189" s="24">
        <v>1726</v>
      </c>
      <c r="E189" s="21"/>
      <c r="F189" s="58"/>
      <c r="G189" s="9">
        <f t="shared" si="17"/>
        <v>1726</v>
      </c>
    </row>
    <row r="190" spans="1:7">
      <c r="A190" s="6" t="s">
        <v>67</v>
      </c>
      <c r="B190" s="6">
        <v>637002</v>
      </c>
      <c r="C190" s="6" t="s">
        <v>196</v>
      </c>
      <c r="D190" s="24">
        <v>2450</v>
      </c>
      <c r="E190" s="21"/>
      <c r="F190" s="58"/>
      <c r="G190" s="9">
        <f t="shared" si="17"/>
        <v>2450</v>
      </c>
    </row>
    <row r="191" spans="1:7">
      <c r="A191" s="6" t="s">
        <v>67</v>
      </c>
      <c r="B191" s="6">
        <v>637002</v>
      </c>
      <c r="C191" s="6" t="s">
        <v>197</v>
      </c>
      <c r="D191" s="24">
        <v>926</v>
      </c>
      <c r="E191" s="21"/>
      <c r="F191" s="58"/>
      <c r="G191" s="9">
        <f t="shared" si="17"/>
        <v>926</v>
      </c>
    </row>
    <row r="192" spans="1:7">
      <c r="A192" s="6" t="s">
        <v>67</v>
      </c>
      <c r="B192" s="6">
        <v>637002</v>
      </c>
      <c r="C192" s="6" t="s">
        <v>198</v>
      </c>
      <c r="D192" s="24">
        <v>825</v>
      </c>
      <c r="E192" s="21"/>
      <c r="F192" s="58"/>
      <c r="G192" s="9">
        <f t="shared" si="17"/>
        <v>825</v>
      </c>
    </row>
    <row r="193" spans="1:7">
      <c r="A193" s="6" t="s">
        <v>67</v>
      </c>
      <c r="B193" s="6">
        <v>637002</v>
      </c>
      <c r="C193" s="6" t="s">
        <v>199</v>
      </c>
      <c r="D193" s="24">
        <v>2036</v>
      </c>
      <c r="E193" s="21"/>
      <c r="F193" s="58"/>
      <c r="G193" s="9">
        <f t="shared" si="17"/>
        <v>2036</v>
      </c>
    </row>
    <row r="194" spans="1:7">
      <c r="A194" s="6" t="s">
        <v>67</v>
      </c>
      <c r="B194" s="6">
        <v>637002</v>
      </c>
      <c r="C194" s="6" t="s">
        <v>200</v>
      </c>
      <c r="D194" s="24"/>
      <c r="E194" s="21"/>
      <c r="F194" s="58"/>
      <c r="G194" s="9">
        <f t="shared" si="17"/>
        <v>0</v>
      </c>
    </row>
    <row r="195" spans="1:7">
      <c r="A195" s="6" t="s">
        <v>67</v>
      </c>
      <c r="B195" s="6">
        <v>637002</v>
      </c>
      <c r="C195" s="6" t="s">
        <v>201</v>
      </c>
      <c r="D195" s="10">
        <v>100</v>
      </c>
      <c r="E195" s="21"/>
      <c r="F195" s="58"/>
      <c r="G195" s="9">
        <f t="shared" si="17"/>
        <v>100</v>
      </c>
    </row>
    <row r="196" spans="1:7">
      <c r="A196" s="37" t="s">
        <v>79</v>
      </c>
      <c r="B196" s="38" t="s">
        <v>67</v>
      </c>
      <c r="C196" s="38" t="s">
        <v>202</v>
      </c>
      <c r="D196" s="39">
        <f>SUM(D182:D195)</f>
        <v>15201</v>
      </c>
      <c r="E196" s="39"/>
      <c r="F196" s="65"/>
      <c r="G196" s="48">
        <f>SUM(D196:F196)</f>
        <v>15201</v>
      </c>
    </row>
    <row r="197" spans="1:7">
      <c r="A197" s="15"/>
      <c r="B197" s="7">
        <v>641006</v>
      </c>
      <c r="C197" s="7" t="s">
        <v>312</v>
      </c>
      <c r="D197" s="10"/>
      <c r="E197" s="10">
        <v>156.41999999999999</v>
      </c>
      <c r="F197" s="57"/>
      <c r="G197" s="9">
        <f t="shared" ref="G197:G200" si="18">SUM(D197:F197)</f>
        <v>156.41999999999999</v>
      </c>
    </row>
    <row r="198" spans="1:7">
      <c r="A198" s="15"/>
      <c r="B198" s="7">
        <v>642007</v>
      </c>
      <c r="C198" s="7" t="s">
        <v>203</v>
      </c>
      <c r="D198" s="24"/>
      <c r="E198" s="24"/>
      <c r="F198" s="60"/>
      <c r="G198" s="9">
        <f t="shared" si="18"/>
        <v>0</v>
      </c>
    </row>
    <row r="199" spans="1:7">
      <c r="A199" s="15"/>
      <c r="B199" s="7">
        <v>641006</v>
      </c>
      <c r="C199" s="7" t="s">
        <v>312</v>
      </c>
      <c r="D199" s="24">
        <v>0</v>
      </c>
      <c r="E199" s="24"/>
      <c r="F199" s="60"/>
      <c r="G199" s="9">
        <f>SUM(D199:F199)</f>
        <v>0</v>
      </c>
    </row>
    <row r="200" spans="1:7">
      <c r="A200" s="6" t="s">
        <v>69</v>
      </c>
      <c r="B200" s="6">
        <v>642002</v>
      </c>
      <c r="C200" s="6" t="s">
        <v>204</v>
      </c>
      <c r="D200" s="8">
        <v>36600</v>
      </c>
      <c r="E200" s="8"/>
      <c r="F200" s="56"/>
      <c r="G200" s="9">
        <f t="shared" si="18"/>
        <v>36600</v>
      </c>
    </row>
    <row r="201" spans="1:7">
      <c r="A201" s="37" t="s">
        <v>79</v>
      </c>
      <c r="B201" s="38" t="s">
        <v>69</v>
      </c>
      <c r="C201" s="38" t="s">
        <v>205</v>
      </c>
      <c r="D201" s="39">
        <f>SUM(D197:D200)</f>
        <v>36600</v>
      </c>
      <c r="E201" s="39">
        <f>SUM(E197:E200)</f>
        <v>156.41999999999999</v>
      </c>
      <c r="F201" s="65"/>
      <c r="G201" s="48">
        <f>SUM(G197:G200)</f>
        <v>36756.42</v>
      </c>
    </row>
    <row r="202" spans="1:7">
      <c r="A202" s="27" t="s">
        <v>206</v>
      </c>
      <c r="B202" s="27" t="s">
        <v>207</v>
      </c>
      <c r="C202" s="27" t="s">
        <v>208</v>
      </c>
      <c r="D202" s="29">
        <f>SUM(D196+D201)</f>
        <v>51801</v>
      </c>
      <c r="E202" s="29">
        <f>SUM(E196+E201)</f>
        <v>156.41999999999999</v>
      </c>
      <c r="F202" s="61"/>
      <c r="G202" s="89">
        <f>SUM(G196+G201)</f>
        <v>51957.42</v>
      </c>
    </row>
    <row r="203" spans="1:7">
      <c r="A203" s="6" t="s">
        <v>67</v>
      </c>
      <c r="B203" s="6">
        <v>632001</v>
      </c>
      <c r="C203" s="6" t="s">
        <v>209</v>
      </c>
      <c r="D203" s="8">
        <v>10680</v>
      </c>
      <c r="E203" s="8"/>
      <c r="F203" s="56"/>
      <c r="G203" s="9">
        <f t="shared" ref="G203:G208" si="19">SUM(D203:F203)</f>
        <v>10680</v>
      </c>
    </row>
    <row r="204" spans="1:7">
      <c r="A204" s="45"/>
      <c r="B204" s="18">
        <v>634002</v>
      </c>
      <c r="C204" s="18" t="s">
        <v>210</v>
      </c>
      <c r="D204" s="8"/>
      <c r="E204" s="8"/>
      <c r="F204" s="56"/>
      <c r="G204" s="9">
        <f t="shared" si="19"/>
        <v>0</v>
      </c>
    </row>
    <row r="205" spans="1:7">
      <c r="A205" s="45"/>
      <c r="B205" s="18">
        <v>635004</v>
      </c>
      <c r="C205" s="18" t="s">
        <v>211</v>
      </c>
      <c r="D205" s="8"/>
      <c r="E205" s="8"/>
      <c r="F205" s="56"/>
      <c r="G205" s="9">
        <f t="shared" si="19"/>
        <v>0</v>
      </c>
    </row>
    <row r="206" spans="1:7">
      <c r="A206" s="45"/>
      <c r="B206" s="18">
        <v>635</v>
      </c>
      <c r="C206" s="18" t="s">
        <v>212</v>
      </c>
      <c r="D206" s="8">
        <v>3000</v>
      </c>
      <c r="E206" s="8"/>
      <c r="F206" s="56"/>
      <c r="G206" s="9">
        <f t="shared" si="19"/>
        <v>3000</v>
      </c>
    </row>
    <row r="207" spans="1:7">
      <c r="A207" s="45"/>
      <c r="B207" s="18" t="s">
        <v>213</v>
      </c>
      <c r="C207" s="18" t="s">
        <v>214</v>
      </c>
      <c r="D207" s="8">
        <v>3500</v>
      </c>
      <c r="E207" s="8"/>
      <c r="F207" s="56"/>
      <c r="G207" s="9">
        <f t="shared" si="19"/>
        <v>3500</v>
      </c>
    </row>
    <row r="208" spans="1:7">
      <c r="A208" s="73"/>
      <c r="B208" s="18">
        <v>717</v>
      </c>
      <c r="C208" s="18" t="s">
        <v>215</v>
      </c>
      <c r="D208" s="9">
        <v>6000</v>
      </c>
      <c r="E208" s="9"/>
      <c r="F208" s="53"/>
      <c r="G208" s="9">
        <f t="shared" si="19"/>
        <v>6000</v>
      </c>
    </row>
    <row r="209" spans="1:7">
      <c r="A209" s="37" t="s">
        <v>79</v>
      </c>
      <c r="B209" s="38" t="s">
        <v>67</v>
      </c>
      <c r="C209" s="38" t="s">
        <v>216</v>
      </c>
      <c r="D209" s="39">
        <f>SUM(D203:D208)</f>
        <v>23180</v>
      </c>
      <c r="E209" s="39"/>
      <c r="F209" s="65"/>
      <c r="G209" s="48">
        <f>SUM(D209:F209)</f>
        <v>23180</v>
      </c>
    </row>
    <row r="210" spans="1:7">
      <c r="A210" s="27" t="s">
        <v>217</v>
      </c>
      <c r="B210" s="27" t="s">
        <v>218</v>
      </c>
      <c r="C210" s="27" t="s">
        <v>219</v>
      </c>
      <c r="D210" s="29">
        <f>SUM(D209)</f>
        <v>23180</v>
      </c>
      <c r="E210" s="29"/>
      <c r="F210" s="61"/>
      <c r="G210" s="89">
        <f>SUM(D210:F210)</f>
        <v>23180</v>
      </c>
    </row>
    <row r="211" spans="1:7">
      <c r="A211" s="6" t="s">
        <v>67</v>
      </c>
      <c r="B211" s="6">
        <v>610</v>
      </c>
      <c r="C211" s="6" t="s">
        <v>220</v>
      </c>
      <c r="D211" s="8">
        <v>106650</v>
      </c>
      <c r="E211" s="8"/>
      <c r="F211" s="56"/>
      <c r="G211" s="9">
        <f t="shared" ref="G211:G214" si="20">SUM(D211:F211)</f>
        <v>106650</v>
      </c>
    </row>
    <row r="212" spans="1:7">
      <c r="A212" s="6" t="s">
        <v>67</v>
      </c>
      <c r="B212" s="6">
        <v>610</v>
      </c>
      <c r="C212" s="6" t="s">
        <v>221</v>
      </c>
      <c r="D212" s="8">
        <v>27500</v>
      </c>
      <c r="E212" s="8"/>
      <c r="F212" s="56"/>
      <c r="G212" s="9">
        <f t="shared" si="20"/>
        <v>27500</v>
      </c>
    </row>
    <row r="213" spans="1:7">
      <c r="A213" s="6" t="s">
        <v>67</v>
      </c>
      <c r="B213" s="6">
        <v>610</v>
      </c>
      <c r="C213" s="6" t="s">
        <v>222</v>
      </c>
      <c r="D213" s="8">
        <v>6200</v>
      </c>
      <c r="E213" s="8"/>
      <c r="F213" s="56"/>
      <c r="G213" s="9">
        <f t="shared" si="20"/>
        <v>6200</v>
      </c>
    </row>
    <row r="214" spans="1:7">
      <c r="A214" s="6" t="s">
        <v>67</v>
      </c>
      <c r="B214" s="6">
        <v>642015</v>
      </c>
      <c r="C214" s="6" t="s">
        <v>223</v>
      </c>
      <c r="D214" s="8">
        <v>500</v>
      </c>
      <c r="E214" s="8"/>
      <c r="F214" s="56"/>
      <c r="G214" s="9">
        <f t="shared" si="20"/>
        <v>500</v>
      </c>
    </row>
    <row r="215" spans="1:7">
      <c r="A215" s="38" t="s">
        <v>14</v>
      </c>
      <c r="B215" s="38"/>
      <c r="C215" s="38" t="s">
        <v>216</v>
      </c>
      <c r="D215" s="39">
        <f>SUM(D211:D214)</f>
        <v>140850</v>
      </c>
      <c r="E215" s="39"/>
      <c r="F215" s="65"/>
      <c r="G215" s="48">
        <f>SUM(D215:F215)</f>
        <v>140850</v>
      </c>
    </row>
    <row r="216" spans="1:7">
      <c r="A216" s="6" t="s">
        <v>67</v>
      </c>
      <c r="B216" s="6">
        <v>620</v>
      </c>
      <c r="C216" s="6" t="s">
        <v>224</v>
      </c>
      <c r="D216" s="8">
        <v>39360</v>
      </c>
      <c r="E216" s="8"/>
      <c r="F216" s="56"/>
      <c r="G216" s="9">
        <f t="shared" ref="G216:G218" si="21">SUM(D216:F216)</f>
        <v>39360</v>
      </c>
    </row>
    <row r="217" spans="1:7">
      <c r="A217" s="6" t="s">
        <v>67</v>
      </c>
      <c r="B217" s="6">
        <v>620</v>
      </c>
      <c r="C217" s="6" t="s">
        <v>225</v>
      </c>
      <c r="D217" s="8">
        <v>10180</v>
      </c>
      <c r="E217" s="8"/>
      <c r="F217" s="56"/>
      <c r="G217" s="9">
        <f t="shared" si="21"/>
        <v>10180</v>
      </c>
    </row>
    <row r="218" spans="1:7">
      <c r="A218" s="6" t="s">
        <v>67</v>
      </c>
      <c r="B218" s="6">
        <v>620</v>
      </c>
      <c r="C218" s="6" t="s">
        <v>226</v>
      </c>
      <c r="D218" s="8">
        <v>1960</v>
      </c>
      <c r="E218" s="8"/>
      <c r="F218" s="56"/>
      <c r="G218" s="9">
        <f t="shared" si="21"/>
        <v>1960</v>
      </c>
    </row>
    <row r="219" spans="1:7">
      <c r="A219" s="46"/>
      <c r="B219" s="38" t="s">
        <v>14</v>
      </c>
      <c r="C219" s="38" t="s">
        <v>227</v>
      </c>
      <c r="D219" s="39">
        <f>SUM(D216:D218)</f>
        <v>51500</v>
      </c>
      <c r="E219" s="39"/>
      <c r="F219" s="65"/>
      <c r="G219" s="48">
        <f>SUM(D219:F219)</f>
        <v>51500</v>
      </c>
    </row>
    <row r="220" spans="1:7">
      <c r="A220" s="6" t="s">
        <v>67</v>
      </c>
      <c r="B220" s="6">
        <v>632001</v>
      </c>
      <c r="C220" s="6" t="s">
        <v>228</v>
      </c>
      <c r="D220" s="8">
        <v>9214</v>
      </c>
      <c r="E220" s="8"/>
      <c r="F220" s="56"/>
      <c r="G220" s="9">
        <f t="shared" ref="G220:G224" si="22">SUM(D220:F220)</f>
        <v>9214</v>
      </c>
    </row>
    <row r="221" spans="1:7">
      <c r="A221" s="7" t="s">
        <v>67</v>
      </c>
      <c r="B221" s="7">
        <v>632001</v>
      </c>
      <c r="C221" s="7" t="s">
        <v>229</v>
      </c>
      <c r="D221" s="10">
        <v>16702</v>
      </c>
      <c r="E221" s="10"/>
      <c r="F221" s="57"/>
      <c r="G221" s="9">
        <f t="shared" si="22"/>
        <v>16702</v>
      </c>
    </row>
    <row r="222" spans="1:7">
      <c r="A222" s="7" t="s">
        <v>67</v>
      </c>
      <c r="B222" s="7">
        <v>632003</v>
      </c>
      <c r="C222" s="7" t="s">
        <v>230</v>
      </c>
      <c r="D222" s="10">
        <v>2000</v>
      </c>
      <c r="E222" s="10"/>
      <c r="F222" s="57"/>
      <c r="G222" s="9">
        <f t="shared" si="22"/>
        <v>2000</v>
      </c>
    </row>
    <row r="223" spans="1:7">
      <c r="A223" s="6" t="s">
        <v>67</v>
      </c>
      <c r="B223" s="6">
        <v>632003</v>
      </c>
      <c r="C223" s="6" t="s">
        <v>231</v>
      </c>
      <c r="D223" s="8">
        <v>2600</v>
      </c>
      <c r="E223" s="8"/>
      <c r="F223" s="56"/>
      <c r="G223" s="9">
        <f t="shared" si="22"/>
        <v>2600</v>
      </c>
    </row>
    <row r="224" spans="1:7">
      <c r="A224" s="22"/>
      <c r="B224" s="22">
        <v>632003</v>
      </c>
      <c r="C224" s="22" t="s">
        <v>232</v>
      </c>
      <c r="D224" s="9">
        <v>250</v>
      </c>
      <c r="E224" s="9"/>
      <c r="F224" s="53"/>
      <c r="G224" s="9">
        <f t="shared" si="22"/>
        <v>250</v>
      </c>
    </row>
    <row r="225" spans="1:7">
      <c r="A225" s="38"/>
      <c r="B225" s="38"/>
      <c r="C225" s="38"/>
      <c r="D225" s="39">
        <f t="shared" ref="D225" si="23">SUM(D220:D224)</f>
        <v>30766</v>
      </c>
      <c r="E225" s="39"/>
      <c r="F225" s="65"/>
      <c r="G225" s="48">
        <f>SUM(D225:F225)</f>
        <v>30766</v>
      </c>
    </row>
    <row r="226" spans="1:7">
      <c r="A226" s="6"/>
      <c r="B226" s="6">
        <v>633002</v>
      </c>
      <c r="C226" s="6" t="s">
        <v>233</v>
      </c>
      <c r="D226" s="8">
        <v>2000</v>
      </c>
      <c r="E226" s="8"/>
      <c r="F226" s="56">
        <v>1000</v>
      </c>
      <c r="G226" s="9">
        <f>SUM(D226:F226)</f>
        <v>3000</v>
      </c>
    </row>
    <row r="227" spans="1:7">
      <c r="A227" s="6"/>
      <c r="B227" s="6">
        <v>633004</v>
      </c>
      <c r="C227" s="6" t="s">
        <v>234</v>
      </c>
      <c r="D227" s="8">
        <v>0</v>
      </c>
      <c r="E227" s="8"/>
      <c r="F227" s="56"/>
      <c r="G227" s="9">
        <f t="shared" ref="G227:G234" si="24">SUM(D227:F227)</f>
        <v>0</v>
      </c>
    </row>
    <row r="228" spans="1:7">
      <c r="A228" s="6"/>
      <c r="B228" s="6">
        <v>633005</v>
      </c>
      <c r="C228" s="6" t="s">
        <v>235</v>
      </c>
      <c r="D228" s="8">
        <v>0</v>
      </c>
      <c r="E228" s="8"/>
      <c r="F228" s="56"/>
      <c r="G228" s="9">
        <f t="shared" si="24"/>
        <v>0</v>
      </c>
    </row>
    <row r="229" spans="1:7">
      <c r="A229" s="22" t="s">
        <v>67</v>
      </c>
      <c r="B229" s="22">
        <v>633006</v>
      </c>
      <c r="C229" s="22" t="s">
        <v>176</v>
      </c>
      <c r="D229" s="9">
        <v>8620</v>
      </c>
      <c r="E229" s="9"/>
      <c r="F229" s="53"/>
      <c r="G229" s="9">
        <f t="shared" si="24"/>
        <v>8620</v>
      </c>
    </row>
    <row r="230" spans="1:7">
      <c r="A230" s="22"/>
      <c r="B230" s="22">
        <v>633006</v>
      </c>
      <c r="C230" s="22" t="s">
        <v>236</v>
      </c>
      <c r="D230" s="9"/>
      <c r="E230" s="9"/>
      <c r="F230" s="53"/>
      <c r="G230" s="9">
        <f t="shared" si="24"/>
        <v>0</v>
      </c>
    </row>
    <row r="231" spans="1:7">
      <c r="A231" s="22" t="s">
        <v>67</v>
      </c>
      <c r="B231" s="22">
        <v>633009</v>
      </c>
      <c r="C231" s="22" t="s">
        <v>237</v>
      </c>
      <c r="D231" s="9">
        <v>930</v>
      </c>
      <c r="E231" s="9"/>
      <c r="F231" s="53"/>
      <c r="G231" s="9">
        <f t="shared" si="24"/>
        <v>930</v>
      </c>
    </row>
    <row r="232" spans="1:7">
      <c r="A232" s="22" t="s">
        <v>67</v>
      </c>
      <c r="B232" s="22">
        <v>633010</v>
      </c>
      <c r="C232" s="22" t="s">
        <v>238</v>
      </c>
      <c r="D232" s="9">
        <v>200</v>
      </c>
      <c r="E232" s="9"/>
      <c r="F232" s="53"/>
      <c r="G232" s="9">
        <f t="shared" si="24"/>
        <v>200</v>
      </c>
    </row>
    <row r="233" spans="1:7">
      <c r="A233" s="22" t="s">
        <v>67</v>
      </c>
      <c r="B233" s="22">
        <v>633016</v>
      </c>
      <c r="C233" s="22" t="s">
        <v>239</v>
      </c>
      <c r="D233" s="9">
        <v>1000</v>
      </c>
      <c r="E233" s="9"/>
      <c r="F233" s="53"/>
      <c r="G233" s="9">
        <f t="shared" si="24"/>
        <v>1000</v>
      </c>
    </row>
    <row r="234" spans="1:7">
      <c r="A234" s="22"/>
      <c r="B234" s="22">
        <v>633018</v>
      </c>
      <c r="C234" s="22" t="s">
        <v>240</v>
      </c>
      <c r="D234" s="9">
        <v>229</v>
      </c>
      <c r="E234" s="9"/>
      <c r="F234" s="53"/>
      <c r="G234" s="9">
        <f t="shared" si="24"/>
        <v>229</v>
      </c>
    </row>
    <row r="235" spans="1:7">
      <c r="A235" s="47"/>
      <c r="B235" s="47"/>
      <c r="C235" s="47"/>
      <c r="D235" s="48">
        <f t="shared" ref="D235" si="25">SUM(D226:D234)</f>
        <v>12979</v>
      </c>
      <c r="E235" s="48"/>
      <c r="F235" s="67">
        <f>SUM(F226:F234)</f>
        <v>1000</v>
      </c>
      <c r="G235" s="48">
        <f>SUM(G226:G234)</f>
        <v>13979</v>
      </c>
    </row>
    <row r="236" spans="1:7">
      <c r="A236" s="6"/>
      <c r="B236" s="6">
        <v>634</v>
      </c>
      <c r="C236" s="6" t="s">
        <v>241</v>
      </c>
      <c r="D236" s="8">
        <v>5035</v>
      </c>
      <c r="E236" s="8"/>
      <c r="F236" s="56"/>
      <c r="G236" s="9">
        <f t="shared" ref="G236:G245" si="26">SUM(D236:F236)</f>
        <v>5035</v>
      </c>
    </row>
    <row r="237" spans="1:7">
      <c r="A237" s="6"/>
      <c r="B237" s="6">
        <v>635002</v>
      </c>
      <c r="C237" s="49" t="s">
        <v>242</v>
      </c>
      <c r="D237" s="8">
        <v>1900</v>
      </c>
      <c r="E237" s="8"/>
      <c r="F237" s="56"/>
      <c r="G237" s="9">
        <f t="shared" si="26"/>
        <v>1900</v>
      </c>
    </row>
    <row r="238" spans="1:7">
      <c r="A238" s="6"/>
      <c r="B238" s="6">
        <v>635004</v>
      </c>
      <c r="C238" s="49" t="s">
        <v>243</v>
      </c>
      <c r="D238" s="8">
        <v>50</v>
      </c>
      <c r="E238" s="8"/>
      <c r="F238" s="56"/>
      <c r="G238" s="9">
        <f t="shared" si="26"/>
        <v>50</v>
      </c>
    </row>
    <row r="239" spans="1:7">
      <c r="A239" s="6"/>
      <c r="B239" s="6">
        <v>635006</v>
      </c>
      <c r="C239" s="49" t="s">
        <v>244</v>
      </c>
      <c r="D239" s="8">
        <v>5000</v>
      </c>
      <c r="E239" s="8"/>
      <c r="F239" s="56"/>
      <c r="G239" s="9">
        <f t="shared" si="26"/>
        <v>5000</v>
      </c>
    </row>
    <row r="240" spans="1:7">
      <c r="A240" s="6"/>
      <c r="B240" s="6">
        <v>635006</v>
      </c>
      <c r="C240" s="49" t="s">
        <v>245</v>
      </c>
      <c r="D240" s="8">
        <v>1000</v>
      </c>
      <c r="E240" s="8"/>
      <c r="F240" s="56"/>
      <c r="G240" s="9">
        <f t="shared" si="26"/>
        <v>1000</v>
      </c>
    </row>
    <row r="241" spans="1:7">
      <c r="A241" s="6"/>
      <c r="B241" s="6">
        <v>635</v>
      </c>
      <c r="C241" s="6" t="s">
        <v>246</v>
      </c>
      <c r="D241" s="8">
        <v>0</v>
      </c>
      <c r="E241" s="8"/>
      <c r="F241" s="56"/>
      <c r="G241" s="9">
        <f t="shared" si="26"/>
        <v>0</v>
      </c>
    </row>
    <row r="242" spans="1:7">
      <c r="A242" s="6"/>
      <c r="B242" s="6">
        <v>635</v>
      </c>
      <c r="C242" s="6" t="s">
        <v>247</v>
      </c>
      <c r="D242" s="8">
        <v>0</v>
      </c>
      <c r="E242" s="8"/>
      <c r="F242" s="56"/>
      <c r="G242" s="9">
        <f t="shared" si="26"/>
        <v>0</v>
      </c>
    </row>
    <row r="243" spans="1:7">
      <c r="A243" s="6"/>
      <c r="B243" s="6">
        <v>716</v>
      </c>
      <c r="C243" s="6" t="s">
        <v>248</v>
      </c>
      <c r="D243" s="8">
        <v>5000</v>
      </c>
      <c r="E243" s="8"/>
      <c r="F243" s="56"/>
      <c r="G243" s="9">
        <f t="shared" si="26"/>
        <v>5000</v>
      </c>
    </row>
    <row r="244" spans="1:7" ht="15.75">
      <c r="A244" s="6"/>
      <c r="B244" s="6">
        <v>717</v>
      </c>
      <c r="C244" s="91" t="s">
        <v>302</v>
      </c>
      <c r="D244" s="8">
        <v>100000</v>
      </c>
      <c r="E244" s="8"/>
      <c r="F244" s="56"/>
      <c r="G244" s="9">
        <f t="shared" si="26"/>
        <v>100000</v>
      </c>
    </row>
    <row r="245" spans="1:7">
      <c r="A245" s="6"/>
      <c r="B245" s="6">
        <v>700</v>
      </c>
      <c r="C245" s="6" t="s">
        <v>249</v>
      </c>
      <c r="D245" s="8">
        <v>10000</v>
      </c>
      <c r="E245" s="8"/>
      <c r="F245" s="56"/>
      <c r="G245" s="9">
        <f t="shared" si="26"/>
        <v>10000</v>
      </c>
    </row>
    <row r="246" spans="1:7">
      <c r="A246" s="38"/>
      <c r="B246" s="38"/>
      <c r="C246" s="38"/>
      <c r="D246" s="39">
        <f t="shared" ref="D246" si="27">SUM(D236:D245)</f>
        <v>127985</v>
      </c>
      <c r="E246" s="39"/>
      <c r="F246" s="65"/>
      <c r="G246" s="48">
        <f>SUM(D246:F246)</f>
        <v>127985</v>
      </c>
    </row>
    <row r="247" spans="1:7">
      <c r="A247" s="6"/>
      <c r="B247" s="6">
        <v>637004</v>
      </c>
      <c r="C247" s="6" t="s">
        <v>250</v>
      </c>
      <c r="D247" s="8">
        <v>200</v>
      </c>
      <c r="E247" s="8"/>
      <c r="F247" s="56"/>
      <c r="G247" s="9">
        <f t="shared" ref="G247:G254" si="28">SUM(D247:F247)</f>
        <v>200</v>
      </c>
    </row>
    <row r="248" spans="1:7">
      <c r="A248" s="6"/>
      <c r="B248" s="6">
        <v>637005</v>
      </c>
      <c r="C248" s="6" t="s">
        <v>251</v>
      </c>
      <c r="D248" s="8">
        <v>4000</v>
      </c>
      <c r="E248" s="8"/>
      <c r="F248" s="56"/>
      <c r="G248" s="9">
        <f t="shared" si="28"/>
        <v>4000</v>
      </c>
    </row>
    <row r="249" spans="1:7">
      <c r="A249" s="7"/>
      <c r="B249" s="7">
        <v>637005</v>
      </c>
      <c r="C249" s="7" t="s">
        <v>252</v>
      </c>
      <c r="D249" s="8">
        <v>5000</v>
      </c>
      <c r="E249" s="8"/>
      <c r="F249" s="56"/>
      <c r="G249" s="9">
        <f t="shared" si="28"/>
        <v>5000</v>
      </c>
    </row>
    <row r="250" spans="1:7">
      <c r="A250" s="7"/>
      <c r="B250" s="7">
        <v>637005</v>
      </c>
      <c r="C250" s="7" t="s">
        <v>253</v>
      </c>
      <c r="D250" s="8">
        <v>500</v>
      </c>
      <c r="E250" s="8"/>
      <c r="F250" s="56"/>
      <c r="G250" s="9">
        <f t="shared" si="28"/>
        <v>500</v>
      </c>
    </row>
    <row r="251" spans="1:7">
      <c r="A251" s="7"/>
      <c r="B251" s="7">
        <v>637005</v>
      </c>
      <c r="C251" s="7" t="s">
        <v>254</v>
      </c>
      <c r="D251" s="8">
        <v>50</v>
      </c>
      <c r="E251" s="8"/>
      <c r="F251" s="56"/>
      <c r="G251" s="9">
        <f t="shared" si="28"/>
        <v>50</v>
      </c>
    </row>
    <row r="252" spans="1:7">
      <c r="A252" s="7"/>
      <c r="B252" s="7">
        <v>637005</v>
      </c>
      <c r="C252" s="7" t="s">
        <v>255</v>
      </c>
      <c r="D252" s="8">
        <v>1000</v>
      </c>
      <c r="E252" s="8"/>
      <c r="F252" s="56"/>
      <c r="G252" s="9">
        <f t="shared" si="28"/>
        <v>1000</v>
      </c>
    </row>
    <row r="253" spans="1:7">
      <c r="A253" s="7"/>
      <c r="B253" s="7">
        <v>637005</v>
      </c>
      <c r="C253" s="7" t="s">
        <v>256</v>
      </c>
      <c r="D253" s="8">
        <v>1000</v>
      </c>
      <c r="E253" s="8"/>
      <c r="F253" s="56"/>
      <c r="G253" s="9">
        <f t="shared" si="28"/>
        <v>1000</v>
      </c>
    </row>
    <row r="254" spans="1:7">
      <c r="A254" s="7"/>
      <c r="B254" s="7">
        <v>637005</v>
      </c>
      <c r="C254" s="7" t="s">
        <v>313</v>
      </c>
      <c r="D254" s="8">
        <v>0</v>
      </c>
      <c r="E254" s="8"/>
      <c r="F254" s="56">
        <v>500</v>
      </c>
      <c r="G254" s="9">
        <f t="shared" si="28"/>
        <v>500</v>
      </c>
    </row>
    <row r="255" spans="1:7">
      <c r="A255" s="38"/>
      <c r="B255" s="38"/>
      <c r="C255" s="38"/>
      <c r="D255" s="39">
        <f>SUM(D247:D254)</f>
        <v>11750</v>
      </c>
      <c r="E255" s="39"/>
      <c r="F255" s="65">
        <f>SUM(F247:F254)</f>
        <v>500</v>
      </c>
      <c r="G255" s="48">
        <f>SUM(D255:F255)</f>
        <v>12250</v>
      </c>
    </row>
    <row r="256" spans="1:7">
      <c r="A256" s="7"/>
      <c r="B256" s="7">
        <v>636</v>
      </c>
      <c r="C256" s="7" t="s">
        <v>257</v>
      </c>
      <c r="D256" s="10">
        <v>1</v>
      </c>
      <c r="E256" s="10"/>
      <c r="F256" s="57"/>
      <c r="G256" s="9">
        <f t="shared" ref="G256:G265" si="29">SUM(D256:F256)</f>
        <v>1</v>
      </c>
    </row>
    <row r="257" spans="1:7">
      <c r="A257" s="7"/>
      <c r="B257" s="7">
        <v>637012</v>
      </c>
      <c r="C257" s="7" t="s">
        <v>258</v>
      </c>
      <c r="D257" s="8">
        <v>7</v>
      </c>
      <c r="E257" s="8"/>
      <c r="F257" s="56"/>
      <c r="G257" s="9">
        <f t="shared" si="29"/>
        <v>7</v>
      </c>
    </row>
    <row r="258" spans="1:7">
      <c r="A258" s="7"/>
      <c r="B258" s="7">
        <v>637012</v>
      </c>
      <c r="C258" s="7" t="s">
        <v>259</v>
      </c>
      <c r="D258" s="8">
        <v>3000</v>
      </c>
      <c r="E258" s="8"/>
      <c r="F258" s="56"/>
      <c r="G258" s="9">
        <f t="shared" si="29"/>
        <v>3000</v>
      </c>
    </row>
    <row r="259" spans="1:7">
      <c r="A259" s="7"/>
      <c r="B259" s="7">
        <v>637012</v>
      </c>
      <c r="C259" s="7" t="s">
        <v>260</v>
      </c>
      <c r="D259" s="8">
        <v>170</v>
      </c>
      <c r="E259" s="8"/>
      <c r="F259" s="56"/>
      <c r="G259" s="9">
        <f t="shared" si="29"/>
        <v>170</v>
      </c>
    </row>
    <row r="260" spans="1:7">
      <c r="A260" s="7"/>
      <c r="B260" s="7">
        <v>637014</v>
      </c>
      <c r="C260" s="7" t="s">
        <v>261</v>
      </c>
      <c r="D260" s="8">
        <v>5550</v>
      </c>
      <c r="E260" s="8"/>
      <c r="F260" s="56"/>
      <c r="G260" s="9">
        <f t="shared" si="29"/>
        <v>5550</v>
      </c>
    </row>
    <row r="261" spans="1:7">
      <c r="A261" s="7"/>
      <c r="B261" s="7">
        <v>637015</v>
      </c>
      <c r="C261" s="7" t="s">
        <v>262</v>
      </c>
      <c r="D261" s="8">
        <v>2848.56</v>
      </c>
      <c r="E261" s="8"/>
      <c r="F261" s="56"/>
      <c r="G261" s="9">
        <f t="shared" si="29"/>
        <v>2848.56</v>
      </c>
    </row>
    <row r="262" spans="1:7">
      <c r="A262" s="7"/>
      <c r="B262" s="7">
        <v>637016</v>
      </c>
      <c r="C262" s="7" t="s">
        <v>263</v>
      </c>
      <c r="D262" s="8">
        <v>1080</v>
      </c>
      <c r="E262" s="8"/>
      <c r="F262" s="56"/>
      <c r="G262" s="9">
        <f t="shared" si="29"/>
        <v>1080</v>
      </c>
    </row>
    <row r="263" spans="1:7">
      <c r="A263" s="7"/>
      <c r="B263" s="7">
        <v>637023</v>
      </c>
      <c r="C263" s="7" t="s">
        <v>264</v>
      </c>
      <c r="D263" s="8">
        <v>200</v>
      </c>
      <c r="E263" s="8"/>
      <c r="F263" s="56"/>
      <c r="G263" s="9">
        <f t="shared" si="29"/>
        <v>200</v>
      </c>
    </row>
    <row r="264" spans="1:7">
      <c r="A264" s="7"/>
      <c r="B264" s="7">
        <v>637027</v>
      </c>
      <c r="C264" s="7" t="s">
        <v>265</v>
      </c>
      <c r="D264" s="8">
        <v>1000</v>
      </c>
      <c r="E264" s="8"/>
      <c r="F264" s="56"/>
      <c r="G264" s="9">
        <f t="shared" si="29"/>
        <v>1000</v>
      </c>
    </row>
    <row r="265" spans="1:7">
      <c r="A265" s="6"/>
      <c r="B265" s="6">
        <v>637027</v>
      </c>
      <c r="C265" s="6" t="s">
        <v>266</v>
      </c>
      <c r="D265" s="8">
        <v>200</v>
      </c>
      <c r="E265" s="8"/>
      <c r="F265" s="56"/>
      <c r="G265" s="9">
        <f t="shared" si="29"/>
        <v>200</v>
      </c>
    </row>
    <row r="266" spans="1:7">
      <c r="A266" s="38" t="s">
        <v>216</v>
      </c>
      <c r="B266" s="38"/>
      <c r="C266" s="38" t="s">
        <v>216</v>
      </c>
      <c r="D266" s="39">
        <f>SUM(D256:D265)</f>
        <v>14056.56</v>
      </c>
      <c r="E266" s="39"/>
      <c r="F266" s="65"/>
      <c r="G266" s="48">
        <f t="shared" ref="G266:G274" si="30">SUM(D266:F266)</f>
        <v>14056.56</v>
      </c>
    </row>
    <row r="267" spans="1:7">
      <c r="A267" s="6" t="s">
        <v>67</v>
      </c>
      <c r="B267" s="6">
        <v>641001</v>
      </c>
      <c r="C267" s="6" t="s">
        <v>267</v>
      </c>
      <c r="D267" s="8">
        <v>73010.8</v>
      </c>
      <c r="E267" s="8"/>
      <c r="F267" s="56">
        <v>-1000</v>
      </c>
      <c r="G267" s="9">
        <f t="shared" si="30"/>
        <v>72010.8</v>
      </c>
    </row>
    <row r="268" spans="1:7">
      <c r="A268" s="6" t="s">
        <v>67</v>
      </c>
      <c r="B268" s="6">
        <v>641001</v>
      </c>
      <c r="C268" s="6" t="s">
        <v>268</v>
      </c>
      <c r="D268" s="8">
        <v>64000</v>
      </c>
      <c r="E268" s="8"/>
      <c r="F268" s="56"/>
      <c r="G268" s="9">
        <f t="shared" si="30"/>
        <v>64000</v>
      </c>
    </row>
    <row r="269" spans="1:7">
      <c r="A269" s="6" t="s">
        <v>67</v>
      </c>
      <c r="B269" s="6">
        <v>641001</v>
      </c>
      <c r="C269" s="6" t="s">
        <v>269</v>
      </c>
      <c r="D269" s="8">
        <v>0</v>
      </c>
      <c r="E269" s="8"/>
      <c r="F269" s="56"/>
      <c r="G269" s="9">
        <f t="shared" si="30"/>
        <v>0</v>
      </c>
    </row>
    <row r="270" spans="1:7">
      <c r="A270" s="6" t="s">
        <v>67</v>
      </c>
      <c r="B270" s="6">
        <v>641001</v>
      </c>
      <c r="C270" s="6" t="s">
        <v>270</v>
      </c>
      <c r="D270" s="8">
        <v>0</v>
      </c>
      <c r="E270" s="8"/>
      <c r="F270" s="56"/>
      <c r="G270" s="9">
        <f t="shared" si="30"/>
        <v>0</v>
      </c>
    </row>
    <row r="271" spans="1:7">
      <c r="A271" s="6" t="s">
        <v>67</v>
      </c>
      <c r="B271" s="6">
        <v>721001</v>
      </c>
      <c r="C271" s="6" t="s">
        <v>271</v>
      </c>
      <c r="D271" s="8">
        <v>0</v>
      </c>
      <c r="E271" s="8"/>
      <c r="F271" s="56"/>
      <c r="G271" s="9">
        <f t="shared" si="30"/>
        <v>0</v>
      </c>
    </row>
    <row r="272" spans="1:7">
      <c r="A272" s="6" t="s">
        <v>67</v>
      </c>
      <c r="B272" s="6">
        <v>721001</v>
      </c>
      <c r="C272" s="6" t="s">
        <v>272</v>
      </c>
      <c r="D272" s="8">
        <v>40000</v>
      </c>
      <c r="E272" s="8"/>
      <c r="F272" s="56">
        <v>55000</v>
      </c>
      <c r="G272" s="9">
        <f t="shared" si="30"/>
        <v>95000</v>
      </c>
    </row>
    <row r="273" spans="1:7">
      <c r="A273" s="6"/>
      <c r="B273" s="6">
        <v>721001</v>
      </c>
      <c r="C273" s="6" t="s">
        <v>273</v>
      </c>
      <c r="D273" s="10">
        <v>0</v>
      </c>
      <c r="E273" s="8"/>
      <c r="F273" s="56"/>
      <c r="G273" s="9">
        <f t="shared" si="30"/>
        <v>0</v>
      </c>
    </row>
    <row r="274" spans="1:7">
      <c r="A274" s="6" t="s">
        <v>67</v>
      </c>
      <c r="B274" s="6">
        <v>641001</v>
      </c>
      <c r="C274" s="6" t="s">
        <v>274</v>
      </c>
      <c r="D274" s="8">
        <v>5000</v>
      </c>
      <c r="E274" s="8"/>
      <c r="F274" s="56"/>
      <c r="G274" s="9">
        <f t="shared" si="30"/>
        <v>5000</v>
      </c>
    </row>
    <row r="275" spans="1:7">
      <c r="A275" s="38" t="s">
        <v>216</v>
      </c>
      <c r="B275" s="38" t="s">
        <v>216</v>
      </c>
      <c r="C275" s="38" t="s">
        <v>275</v>
      </c>
      <c r="D275" s="39">
        <f>SUM(D267:D274)</f>
        <v>182010.8</v>
      </c>
      <c r="E275" s="39"/>
      <c r="F275" s="65">
        <f>SUM(F267:F274)</f>
        <v>54000</v>
      </c>
      <c r="G275" s="48">
        <f>SUM(G267:G274)</f>
        <v>236010.8</v>
      </c>
    </row>
    <row r="276" spans="1:7">
      <c r="A276" s="7" t="s">
        <v>67</v>
      </c>
      <c r="B276" s="7">
        <v>711001</v>
      </c>
      <c r="C276" s="7" t="s">
        <v>276</v>
      </c>
      <c r="D276" s="8">
        <v>0</v>
      </c>
      <c r="E276" s="8"/>
      <c r="F276" s="56"/>
      <c r="G276" s="9">
        <f t="shared" ref="G276:G277" si="31">SUM(D276:F276)</f>
        <v>0</v>
      </c>
    </row>
    <row r="277" spans="1:7">
      <c r="A277" s="6" t="s">
        <v>67</v>
      </c>
      <c r="B277" s="6">
        <v>713005</v>
      </c>
      <c r="C277" s="6" t="s">
        <v>277</v>
      </c>
      <c r="D277" s="8">
        <v>5000</v>
      </c>
      <c r="E277" s="8"/>
      <c r="F277" s="56"/>
      <c r="G277" s="9">
        <f t="shared" si="31"/>
        <v>5000</v>
      </c>
    </row>
    <row r="278" spans="1:7">
      <c r="A278" s="38" t="s">
        <v>216</v>
      </c>
      <c r="B278" s="38" t="s">
        <v>216</v>
      </c>
      <c r="C278" s="38" t="s">
        <v>216</v>
      </c>
      <c r="D278" s="39">
        <f t="shared" ref="D278" si="32">SUM(D276:D277)</f>
        <v>5000</v>
      </c>
      <c r="E278" s="39"/>
      <c r="F278" s="65"/>
      <c r="G278" s="48">
        <f>SUM(D278:F278)</f>
        <v>5000</v>
      </c>
    </row>
    <row r="279" spans="1:7">
      <c r="A279" s="6" t="s">
        <v>67</v>
      </c>
      <c r="B279" s="6">
        <v>821005</v>
      </c>
      <c r="C279" s="6" t="s">
        <v>278</v>
      </c>
      <c r="D279" s="8">
        <v>78924</v>
      </c>
      <c r="E279" s="8"/>
      <c r="F279" s="56"/>
      <c r="G279" s="9">
        <f t="shared" ref="G279:G282" si="33">SUM(D279:F279)</f>
        <v>78924</v>
      </c>
    </row>
    <row r="280" spans="1:7">
      <c r="A280" s="6" t="s">
        <v>67</v>
      </c>
      <c r="B280" s="6">
        <v>651002</v>
      </c>
      <c r="C280" s="6" t="s">
        <v>279</v>
      </c>
      <c r="D280" s="8">
        <v>10000</v>
      </c>
      <c r="E280" s="8"/>
      <c r="F280" s="56"/>
      <c r="G280" s="9">
        <f t="shared" si="33"/>
        <v>10000</v>
      </c>
    </row>
    <row r="281" spans="1:7">
      <c r="A281" s="6" t="s">
        <v>67</v>
      </c>
      <c r="B281" s="6">
        <v>821005</v>
      </c>
      <c r="C281" s="6" t="s">
        <v>280</v>
      </c>
      <c r="D281" s="8">
        <v>100000</v>
      </c>
      <c r="E281" s="8"/>
      <c r="F281" s="56"/>
      <c r="G281" s="9">
        <f t="shared" si="33"/>
        <v>100000</v>
      </c>
    </row>
    <row r="282" spans="1:7">
      <c r="A282" s="6" t="s">
        <v>67</v>
      </c>
      <c r="B282" s="6">
        <v>651002</v>
      </c>
      <c r="C282" s="6" t="s">
        <v>281</v>
      </c>
      <c r="D282" s="8">
        <v>12000</v>
      </c>
      <c r="E282" s="8"/>
      <c r="F282" s="56"/>
      <c r="G282" s="9">
        <f t="shared" si="33"/>
        <v>12000</v>
      </c>
    </row>
    <row r="283" spans="1:7">
      <c r="A283" s="38" t="s">
        <v>282</v>
      </c>
      <c r="B283" s="38" t="s">
        <v>216</v>
      </c>
      <c r="C283" s="38" t="s">
        <v>14</v>
      </c>
      <c r="D283" s="39">
        <f>SUM(D279:D282)</f>
        <v>200924</v>
      </c>
      <c r="E283" s="39"/>
      <c r="F283" s="65"/>
      <c r="G283" s="48">
        <f>SUM(D283:F283)</f>
        <v>200924</v>
      </c>
    </row>
    <row r="284" spans="1:7">
      <c r="A284" s="6" t="s">
        <v>67</v>
      </c>
      <c r="B284" s="6">
        <v>717</v>
      </c>
      <c r="C284" s="6" t="s">
        <v>283</v>
      </c>
      <c r="D284" s="8">
        <v>3500</v>
      </c>
      <c r="E284" s="8"/>
      <c r="F284" s="56"/>
      <c r="G284" s="9">
        <f t="shared" ref="G284:G289" si="34">SUM(D284:F284)</f>
        <v>3500</v>
      </c>
    </row>
    <row r="285" spans="1:7">
      <c r="A285" s="6" t="s">
        <v>67</v>
      </c>
      <c r="B285" s="6">
        <v>716</v>
      </c>
      <c r="C285" s="50" t="s">
        <v>284</v>
      </c>
      <c r="D285" s="8">
        <v>2100</v>
      </c>
      <c r="E285" s="8"/>
      <c r="F285" s="56"/>
      <c r="G285" s="9">
        <f t="shared" si="34"/>
        <v>2100</v>
      </c>
    </row>
    <row r="286" spans="1:7">
      <c r="A286" s="6" t="s">
        <v>67</v>
      </c>
      <c r="B286" s="6">
        <v>716</v>
      </c>
      <c r="C286" s="50" t="s">
        <v>285</v>
      </c>
      <c r="D286" s="8">
        <v>0</v>
      </c>
      <c r="E286" s="8"/>
      <c r="F286" s="56"/>
      <c r="G286" s="9">
        <f t="shared" si="34"/>
        <v>0</v>
      </c>
    </row>
    <row r="287" spans="1:7">
      <c r="A287" s="6" t="s">
        <v>67</v>
      </c>
      <c r="B287" s="6">
        <v>716</v>
      </c>
      <c r="C287" s="50" t="s">
        <v>286</v>
      </c>
      <c r="D287" s="8">
        <v>0</v>
      </c>
      <c r="E287" s="8"/>
      <c r="F287" s="56"/>
      <c r="G287" s="9">
        <f t="shared" si="34"/>
        <v>0</v>
      </c>
    </row>
    <row r="288" spans="1:7">
      <c r="A288" s="7" t="s">
        <v>67</v>
      </c>
      <c r="B288" s="7">
        <v>716</v>
      </c>
      <c r="C288" s="51" t="s">
        <v>287</v>
      </c>
      <c r="D288" s="8">
        <v>0</v>
      </c>
      <c r="E288" s="8"/>
      <c r="F288" s="56"/>
      <c r="G288" s="9">
        <f t="shared" si="34"/>
        <v>0</v>
      </c>
    </row>
    <row r="289" spans="1:7">
      <c r="A289" s="6" t="s">
        <v>67</v>
      </c>
      <c r="B289" s="6">
        <v>637005</v>
      </c>
      <c r="C289" s="50" t="s">
        <v>288</v>
      </c>
      <c r="D289" s="8">
        <v>0</v>
      </c>
      <c r="E289" s="8"/>
      <c r="F289" s="56"/>
      <c r="G289" s="9">
        <f t="shared" si="34"/>
        <v>0</v>
      </c>
    </row>
    <row r="290" spans="1:7">
      <c r="A290" s="38" t="s">
        <v>216</v>
      </c>
      <c r="B290" s="38" t="s">
        <v>216</v>
      </c>
      <c r="C290" s="38" t="s">
        <v>216</v>
      </c>
      <c r="D290" s="39">
        <f>SUM(D284:D289)</f>
        <v>5600</v>
      </c>
      <c r="E290" s="39"/>
      <c r="F290" s="65"/>
      <c r="G290" s="48">
        <f>SUM(D290:F290)</f>
        <v>5600</v>
      </c>
    </row>
    <row r="291" spans="1:7">
      <c r="A291" s="7" t="s">
        <v>67</v>
      </c>
      <c r="B291" s="7"/>
      <c r="C291" s="7" t="s">
        <v>289</v>
      </c>
      <c r="D291" s="8">
        <v>0</v>
      </c>
      <c r="E291" s="8"/>
      <c r="F291" s="56"/>
      <c r="G291" s="9">
        <f t="shared" ref="G291:G296" si="35">SUM(D291:F291)</f>
        <v>0</v>
      </c>
    </row>
    <row r="292" spans="1:7">
      <c r="A292" s="19" t="s">
        <v>67</v>
      </c>
      <c r="B292" s="19"/>
      <c r="C292" s="19" t="s">
        <v>39</v>
      </c>
      <c r="D292" s="8">
        <v>0</v>
      </c>
      <c r="E292" s="8"/>
      <c r="F292" s="56"/>
      <c r="G292" s="9">
        <f t="shared" si="35"/>
        <v>0</v>
      </c>
    </row>
    <row r="293" spans="1:7">
      <c r="A293" s="19" t="s">
        <v>67</v>
      </c>
      <c r="B293" s="19">
        <v>642026</v>
      </c>
      <c r="C293" s="19" t="s">
        <v>290</v>
      </c>
      <c r="D293" s="8">
        <v>0</v>
      </c>
      <c r="E293" s="8"/>
      <c r="F293" s="56"/>
      <c r="G293" s="9">
        <f t="shared" si="35"/>
        <v>0</v>
      </c>
    </row>
    <row r="294" spans="1:7">
      <c r="A294" s="19" t="s">
        <v>67</v>
      </c>
      <c r="B294" s="19"/>
      <c r="C294" s="19" t="s">
        <v>41</v>
      </c>
      <c r="D294" s="8">
        <v>0</v>
      </c>
      <c r="E294" s="8"/>
      <c r="F294" s="56"/>
      <c r="G294" s="9">
        <f t="shared" si="35"/>
        <v>0</v>
      </c>
    </row>
    <row r="295" spans="1:7">
      <c r="A295" s="19" t="s">
        <v>67</v>
      </c>
      <c r="B295" s="19">
        <v>636001</v>
      </c>
      <c r="C295" s="19" t="s">
        <v>291</v>
      </c>
      <c r="D295" s="8">
        <v>0</v>
      </c>
      <c r="E295" s="8"/>
      <c r="F295" s="56"/>
      <c r="G295" s="9">
        <f t="shared" si="35"/>
        <v>0</v>
      </c>
    </row>
    <row r="296" spans="1:7">
      <c r="A296" s="19" t="s">
        <v>67</v>
      </c>
      <c r="B296" s="19"/>
      <c r="C296" s="19" t="s">
        <v>292</v>
      </c>
      <c r="D296" s="8">
        <v>0</v>
      </c>
      <c r="E296" s="8"/>
      <c r="F296" s="56"/>
      <c r="G296" s="9">
        <f t="shared" si="35"/>
        <v>0</v>
      </c>
    </row>
    <row r="297" spans="1:7">
      <c r="A297" s="38" t="s">
        <v>216</v>
      </c>
      <c r="B297" s="52" t="s">
        <v>216</v>
      </c>
      <c r="C297" s="52" t="s">
        <v>216</v>
      </c>
      <c r="D297" s="39">
        <f t="shared" ref="D297" si="36">SUM(D291:D296)</f>
        <v>0</v>
      </c>
      <c r="E297" s="39"/>
      <c r="F297" s="65"/>
      <c r="G297" s="48">
        <f>SUM(D297:F297)</f>
        <v>0</v>
      </c>
    </row>
    <row r="298" spans="1:7" ht="15.75" thickBot="1">
      <c r="A298" s="32" t="s">
        <v>293</v>
      </c>
      <c r="B298" s="32" t="s">
        <v>216</v>
      </c>
      <c r="C298" s="32" t="s">
        <v>294</v>
      </c>
      <c r="D298" s="34">
        <f>SUM(D297,D290,D283,D278,D275,D266,D255,D246,D235,D225,D219,D215)</f>
        <v>783421.36</v>
      </c>
      <c r="E298" s="34"/>
      <c r="F298" s="62">
        <f>SUM(F215+F219+F225+F235+F246+F255+F266+F275+F278+F283+F290+F297)</f>
        <v>55500</v>
      </c>
      <c r="G298" s="92">
        <f>SUM(D298:F298)</f>
        <v>838921.36</v>
      </c>
    </row>
    <row r="299" spans="1:7" ht="16.5" thickBot="1">
      <c r="A299" s="100" t="s">
        <v>295</v>
      </c>
      <c r="B299" s="101"/>
      <c r="C299" s="102"/>
      <c r="D299" s="35">
        <f>SUM(D79+D92+D100+D104+D116+D131+D145+D168+D181+D202+D210+D298)</f>
        <v>3711849.69</v>
      </c>
      <c r="E299" s="35">
        <f>SUM(E79+E92+E100+E104+E116+E131+E145+E168+E181+E202+E210+E298)</f>
        <v>91778.66</v>
      </c>
      <c r="F299" s="63">
        <f>SUM(F79+F92+F100+F104+F116+F131+F145+F168+F181+F202+F210+F298)</f>
        <v>107981.53</v>
      </c>
      <c r="G299" s="93">
        <f>SUM(G79+G92+G100+G104+G116+G131+G145+G168+G181+G202+G210+G298)</f>
        <v>3911609.8799999994</v>
      </c>
    </row>
    <row r="300" spans="1:7">
      <c r="A300" s="2" t="s">
        <v>303</v>
      </c>
      <c r="F300" s="2" t="s">
        <v>304</v>
      </c>
    </row>
    <row r="301" spans="1:7">
      <c r="F301" s="2" t="s">
        <v>305</v>
      </c>
    </row>
  </sheetData>
  <mergeCells count="6">
    <mergeCell ref="A68:C68"/>
    <mergeCell ref="B1:G1"/>
    <mergeCell ref="B2:G2"/>
    <mergeCell ref="A299:C299"/>
    <mergeCell ref="E5:F5"/>
    <mergeCell ref="E75:F75"/>
  </mergeCells>
  <pageMargins left="0.70866141732283472" right="0.70866141732283472" top="0.24" bottom="0.25" header="0.17" footer="0.17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2016-03-18T07:27:15Z</cp:lastPrinted>
  <dcterms:created xsi:type="dcterms:W3CDTF">2016-03-14T09:03:11Z</dcterms:created>
  <dcterms:modified xsi:type="dcterms:W3CDTF">2016-03-18T08:05:19Z</dcterms:modified>
</cp:coreProperties>
</file>