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8795" windowHeight="1176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H26" i="1"/>
  <c r="H65"/>
  <c r="G281"/>
  <c r="H272"/>
  <c r="D303"/>
  <c r="H303" s="1"/>
  <c r="H302"/>
  <c r="H301"/>
  <c r="H300"/>
  <c r="H299"/>
  <c r="H298"/>
  <c r="H297"/>
  <c r="D296"/>
  <c r="H296" s="1"/>
  <c r="H295"/>
  <c r="H294"/>
  <c r="H293"/>
  <c r="H292"/>
  <c r="H291"/>
  <c r="H290"/>
  <c r="D289"/>
  <c r="H289" s="1"/>
  <c r="H288"/>
  <c r="H287"/>
  <c r="H286"/>
  <c r="H285"/>
  <c r="D284"/>
  <c r="H284" s="1"/>
  <c r="H283"/>
  <c r="H282"/>
  <c r="F281"/>
  <c r="D281"/>
  <c r="H280"/>
  <c r="H279"/>
  <c r="H278"/>
  <c r="H277"/>
  <c r="H276"/>
  <c r="H275"/>
  <c r="H274"/>
  <c r="H273"/>
  <c r="D271"/>
  <c r="H271" s="1"/>
  <c r="H270"/>
  <c r="H269"/>
  <c r="H268"/>
  <c r="H267"/>
  <c r="H266"/>
  <c r="H265"/>
  <c r="H264"/>
  <c r="H263"/>
  <c r="H262"/>
  <c r="H261"/>
  <c r="G260"/>
  <c r="F260"/>
  <c r="D260"/>
  <c r="H260" s="1"/>
  <c r="H259"/>
  <c r="H258"/>
  <c r="H257"/>
  <c r="H256"/>
  <c r="H255"/>
  <c r="H254"/>
  <c r="H253"/>
  <c r="H252"/>
  <c r="H251"/>
  <c r="D250"/>
  <c r="H250" s="1"/>
  <c r="H249"/>
  <c r="H248"/>
  <c r="H247"/>
  <c r="H246"/>
  <c r="H245"/>
  <c r="H244"/>
  <c r="H243"/>
  <c r="H242"/>
  <c r="H241"/>
  <c r="H240"/>
  <c r="G239"/>
  <c r="G304" s="1"/>
  <c r="F239"/>
  <c r="F304" s="1"/>
  <c r="D239"/>
  <c r="H238"/>
  <c r="H237"/>
  <c r="H236"/>
  <c r="H235"/>
  <c r="H234"/>
  <c r="H233"/>
  <c r="H232"/>
  <c r="H231"/>
  <c r="H230"/>
  <c r="H229"/>
  <c r="H239" s="1"/>
  <c r="D228"/>
  <c r="H228" s="1"/>
  <c r="H227"/>
  <c r="H226"/>
  <c r="H225"/>
  <c r="H224"/>
  <c r="H223"/>
  <c r="H222"/>
  <c r="D222"/>
  <c r="H221"/>
  <c r="H220"/>
  <c r="H219"/>
  <c r="D218"/>
  <c r="H218" s="1"/>
  <c r="H217"/>
  <c r="H216"/>
  <c r="H215"/>
  <c r="H214"/>
  <c r="G212"/>
  <c r="G213" s="1"/>
  <c r="D212"/>
  <c r="D213" s="1"/>
  <c r="H213" s="1"/>
  <c r="H211"/>
  <c r="H210"/>
  <c r="H209"/>
  <c r="H208"/>
  <c r="H207"/>
  <c r="H206"/>
  <c r="H205"/>
  <c r="E203"/>
  <c r="E204" s="1"/>
  <c r="D203"/>
  <c r="H202"/>
  <c r="H201"/>
  <c r="H200"/>
  <c r="H199"/>
  <c r="H203" s="1"/>
  <c r="D198"/>
  <c r="D204" s="1"/>
  <c r="H197"/>
  <c r="H196"/>
  <c r="H195"/>
  <c r="H194"/>
  <c r="H193"/>
  <c r="H192"/>
  <c r="H191"/>
  <c r="H190"/>
  <c r="H189"/>
  <c r="H188"/>
  <c r="H187"/>
  <c r="H186"/>
  <c r="H185"/>
  <c r="H184"/>
  <c r="G182"/>
  <c r="G183" s="1"/>
  <c r="D182"/>
  <c r="H181"/>
  <c r="H180"/>
  <c r="H179"/>
  <c r="D178"/>
  <c r="H178" s="1"/>
  <c r="H177"/>
  <c r="H176"/>
  <c r="H175"/>
  <c r="H174"/>
  <c r="H173"/>
  <c r="H172"/>
  <c r="H171"/>
  <c r="H169"/>
  <c r="H168"/>
  <c r="H167"/>
  <c r="H166"/>
  <c r="H165"/>
  <c r="F164"/>
  <c r="E164"/>
  <c r="D164"/>
  <c r="H163"/>
  <c r="H162"/>
  <c r="H164" s="1"/>
  <c r="G161"/>
  <c r="G170" s="1"/>
  <c r="F161"/>
  <c r="F170" s="1"/>
  <c r="E161"/>
  <c r="E170" s="1"/>
  <c r="D161"/>
  <c r="D170" s="1"/>
  <c r="H160"/>
  <c r="H159"/>
  <c r="H158"/>
  <c r="H157"/>
  <c r="H156"/>
  <c r="H155"/>
  <c r="H154"/>
  <c r="H153"/>
  <c r="H152"/>
  <c r="H151"/>
  <c r="H150"/>
  <c r="H149"/>
  <c r="H148"/>
  <c r="H161" s="1"/>
  <c r="H170" s="1"/>
  <c r="G147"/>
  <c r="F147"/>
  <c r="D147"/>
  <c r="H147" s="1"/>
  <c r="H146"/>
  <c r="H145"/>
  <c r="H144"/>
  <c r="H143"/>
  <c r="H142"/>
  <c r="H141"/>
  <c r="H140"/>
  <c r="H139"/>
  <c r="H138"/>
  <c r="H137"/>
  <c r="H136"/>
  <c r="H135"/>
  <c r="H134"/>
  <c r="F132"/>
  <c r="F133" s="1"/>
  <c r="D132"/>
  <c r="D133" s="1"/>
  <c r="H133" s="1"/>
  <c r="H131"/>
  <c r="H130"/>
  <c r="H129"/>
  <c r="H128"/>
  <c r="H127"/>
  <c r="H126"/>
  <c r="H125"/>
  <c r="H124"/>
  <c r="H123"/>
  <c r="H122"/>
  <c r="H121"/>
  <c r="H120"/>
  <c r="H119"/>
  <c r="G118"/>
  <c r="G305" s="1"/>
  <c r="H117"/>
  <c r="D116"/>
  <c r="D118" s="1"/>
  <c r="H115"/>
  <c r="H114"/>
  <c r="H113"/>
  <c r="H112"/>
  <c r="H111"/>
  <c r="H110"/>
  <c r="H109"/>
  <c r="H108"/>
  <c r="H107"/>
  <c r="E106"/>
  <c r="E305" s="1"/>
  <c r="D106"/>
  <c r="H105"/>
  <c r="H104"/>
  <c r="H103"/>
  <c r="H106" s="1"/>
  <c r="D101"/>
  <c r="H101" s="1"/>
  <c r="H100"/>
  <c r="H99"/>
  <c r="F98"/>
  <c r="F102" s="1"/>
  <c r="F305" s="1"/>
  <c r="D98"/>
  <c r="D102" s="1"/>
  <c r="H97"/>
  <c r="H96"/>
  <c r="H95"/>
  <c r="D93"/>
  <c r="H93" s="1"/>
  <c r="H92"/>
  <c r="D91"/>
  <c r="H91" s="1"/>
  <c r="H90"/>
  <c r="H89"/>
  <c r="H88"/>
  <c r="D87"/>
  <c r="D94" s="1"/>
  <c r="H94" s="1"/>
  <c r="H86"/>
  <c r="H85"/>
  <c r="H84"/>
  <c r="H83"/>
  <c r="H82"/>
  <c r="D81"/>
  <c r="H81" s="1"/>
  <c r="H80"/>
  <c r="H79"/>
  <c r="H7"/>
  <c r="H8"/>
  <c r="H9"/>
  <c r="H10"/>
  <c r="H11"/>
  <c r="H12"/>
  <c r="H13"/>
  <c r="H14"/>
  <c r="H15"/>
  <c r="D16"/>
  <c r="F16"/>
  <c r="G16"/>
  <c r="H16"/>
  <c r="H17"/>
  <c r="H18"/>
  <c r="H19"/>
  <c r="H20"/>
  <c r="H21"/>
  <c r="H22"/>
  <c r="H23"/>
  <c r="H24"/>
  <c r="H25"/>
  <c r="D27"/>
  <c r="G27"/>
  <c r="H27" s="1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D56"/>
  <c r="E56"/>
  <c r="G56"/>
  <c r="H56"/>
  <c r="H57"/>
  <c r="H58"/>
  <c r="H59"/>
  <c r="H60"/>
  <c r="D61"/>
  <c r="F61"/>
  <c r="H61" s="1"/>
  <c r="H62"/>
  <c r="H63"/>
  <c r="H64"/>
  <c r="H66"/>
  <c r="H67"/>
  <c r="D68"/>
  <c r="F68"/>
  <c r="G68"/>
  <c r="H68"/>
  <c r="D69"/>
  <c r="E69"/>
  <c r="F69"/>
  <c r="G69"/>
  <c r="H69" l="1"/>
  <c r="H281"/>
  <c r="H182"/>
  <c r="H102"/>
  <c r="H87"/>
  <c r="H98"/>
  <c r="H116"/>
  <c r="H118" s="1"/>
  <c r="H132"/>
  <c r="D183"/>
  <c r="H183" s="1"/>
  <c r="H198"/>
  <c r="H204" s="1"/>
  <c r="H212"/>
  <c r="D304"/>
  <c r="H304" s="1"/>
  <c r="D305"/>
  <c r="H305" l="1"/>
</calcChain>
</file>

<file path=xl/comments1.xml><?xml version="1.0" encoding="utf-8"?>
<comments xmlns="http://schemas.openxmlformats.org/spreadsheetml/2006/main">
  <authors>
    <author>Obec</author>
  </authors>
  <commentList>
    <comment ref="E6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Rozpočtové opatrenie č. 1/2016 bolo uskutočnené na základe oznámení o výške poskytnutých finančných prostriedkov.</t>
        </r>
      </text>
    </comment>
    <comment ref="G10" authorId="0">
      <text>
        <r>
          <rPr>
            <b/>
            <sz val="8"/>
            <color indexed="81"/>
            <rFont val="Tahoma"/>
            <charset val="1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>Obec dosiahla vyššie príjmy ako boli rozpočtované.</t>
        </r>
      </text>
    </comment>
    <comment ref="D1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>Zvýšenie príjmov na základe zvýšenia poplatku za odvoz TKO.
FO: 56 500 €,
PO:   7 500 €.</t>
        </r>
      </text>
    </comment>
    <comment ref="G23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Príjem z predaja pozemku p. Kačurovi.</t>
        </r>
      </text>
    </comment>
    <comment ref="G26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vrátka DPH z kolesového nakladača PrO</t>
        </r>
      </text>
    </comment>
    <comment ref="G38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Na základe oznámenia o úprave výšky fin. prostriedkov.</t>
        </r>
      </text>
    </comment>
    <comment ref="G42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Na základe oznámenia o úprave výšky finančných prostriedkov.</t>
        </r>
      </text>
    </comment>
    <comment ref="F59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Nedočerpané prostriedky SŠ - ZŠ (r. 2015).</t>
        </r>
      </text>
    </comment>
    <comment ref="F60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Nedočerpané prostriedky SŠ - MŠ (rok 2015).</t>
        </r>
      </text>
    </comment>
    <comment ref="D63" authorId="0">
      <text>
        <r>
          <rPr>
            <b/>
            <sz val="8"/>
            <color indexed="81"/>
            <rFont val="Tahoma"/>
            <family val="2"/>
            <charset val="238"/>
          </rPr>
          <t>Odhadovaná tvorba RF (presnú sumu bude obec poznať až po spracovaní záverečného účtu za rok 2015)</t>
        </r>
        <r>
          <rPr>
            <i/>
            <sz val="8"/>
            <color indexed="81"/>
            <rFont val="Tahoma"/>
            <family val="2"/>
            <charset val="238"/>
          </rPr>
          <t xml:space="preserve">
Predpoklad tvorby RF zahŕňa položky, u ktorých je predpoklad, že do konca roka 2015 nebudú vyčerpané:
- splášková kanalizácia          48 400,00 €
- majetk.vysporiadanie MK     5 500,00 €
- výstavba MK 3. etapa        71 195,94 €
- licencia infokanál                  2 000,00 €
- vypracovanie PHSF              5 000,00 €
- prísp.- kolesový nakladač   40 000,00 €
- mraziaci dvojbox                  5 000,00 €
- ost. malé položky                 2 904,06 €
</t>
        </r>
        <r>
          <rPr>
            <b/>
            <i/>
            <sz val="8"/>
            <color indexed="81"/>
            <rFont val="Tahoma"/>
            <family val="2"/>
            <charset val="238"/>
          </rPr>
          <t>SPOLU                             180 000,00 €</t>
        </r>
      </text>
    </comment>
    <comment ref="G63" authorId="0">
      <text>
        <r>
          <rPr>
            <b/>
            <sz val="8"/>
            <color indexed="81"/>
            <rFont val="Tahoma"/>
            <charset val="1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 xml:space="preserve">Prevod zostatku finančných operácii z roku 2015:
plán v rozpočte     180 000,00
kapitálové SŠ        104 835,38
SPOLU                   284 835,38
podľa záv.účtu   +  43 652,86
</t>
        </r>
        <r>
          <rPr>
            <b/>
            <sz val="8"/>
            <color indexed="81"/>
            <rFont val="Tahoma"/>
            <family val="2"/>
            <charset val="238"/>
          </rPr>
          <t>SPOLU                328 488,24</t>
        </r>
      </text>
    </comment>
    <comment ref="G65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Prostriedky stavebníkov združené v roku 2015.</t>
        </r>
      </text>
    </comment>
    <comment ref="D66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SŠ pravdepodobne do konca roka 2015 nebude čerpať kapitálové výdavky na rok 2015 v celkovej výške, preto je časť presunutá do rozpočtu na rok 2016.</t>
        </r>
      </text>
    </comment>
    <comment ref="F6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Kapitálové SŠ z roku 2014:     3 205,51 € </t>
        </r>
        <r>
          <rPr>
            <sz val="8"/>
            <color indexed="81"/>
            <rFont val="Tahoma"/>
            <family val="2"/>
            <charset val="238"/>
          </rPr>
          <t>(vrátené do rozpočtu obce, nepoužité)</t>
        </r>
        <r>
          <rPr>
            <b/>
            <sz val="8"/>
            <color indexed="81"/>
            <rFont val="Tahoma"/>
            <family val="2"/>
            <charset val="238"/>
          </rPr>
          <t xml:space="preserve">
Kapitálové SŠ z roku 2015:    10 000,00 € </t>
        </r>
        <r>
          <rPr>
            <sz val="8"/>
            <color indexed="81"/>
            <rFont val="Tahoma"/>
            <family val="2"/>
            <charset val="238"/>
          </rPr>
          <t xml:space="preserve">(pri zostavovaní rozpočtu sa uvažovalo, že SŠ použije 10 tis. Z kapitálov určených na rok 2015, avšak do konca roka 2015 neboli použité)
</t>
        </r>
      </text>
    </comment>
    <comment ref="G117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Dokončenie kamerového systému - nevyčerpané prostriedky z roku 2015. </t>
        </r>
      </text>
    </comment>
    <comment ref="D121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Športová ul.: 107 639,28 €
Sv. Mikuláša:   60 653,88 €
Lemeje G2:      70 206,84 €
Spolu              238 500,00 €</t>
        </r>
      </text>
    </comment>
    <comment ref="F121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Presun na položku: príspevok PrO - kolesový nakladač</t>
        </r>
      </text>
    </comment>
    <comment ref="G142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Vybudovanie chodníka pre chodcov od začiatku obce (od Výbornej) na Hlavnej ulici po č. domu 97.
Vysúťažená sumu na vybudovanie chodníka: 62 478,00 €
Predpokladané návýšenie (zdvihnutie kanalizačných vpúští): 17 522,00 €</t>
        </r>
      </text>
    </comment>
    <comment ref="G155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Na základe oznámenia o úprave výšky fin. prostriedkov.</t>
        </r>
      </text>
    </comment>
    <comment ref="G156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Na základe oznámenia o úprave výšky fin. prostriedkov.</t>
        </r>
      </text>
    </comment>
    <comment ref="D168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Nepoužité 2015:    91 629,87 €
podľa VZN 2016: 171 430,00 €
- istina úveru MŠ: -78 924,00 €
- úroky úveru MŠ: -10 000,00 € </t>
        </r>
      </text>
    </comment>
    <comment ref="D171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Z uvedeného objemu prostriedkov budú podporené nasledovné akcie:
- deň matiek,
- darčeky starým a ŤZP občanom,
- Juliáles,
- Mikuláš,
- Dobrá novina,
- Nebo na zemi,
- deň rodiny,
- odborné prednášky pre mládež.</t>
        </r>
      </text>
    </comment>
    <comment ref="G180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Nová podlaha, stoličky, ozvučenie, osvetlenie.</t>
        </r>
      </text>
    </comment>
    <comment ref="D184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500</t>
        </r>
      </text>
    </comment>
    <comment ref="D185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800</t>
        </r>
      </text>
    </comment>
    <comment ref="D186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800</t>
        </r>
      </text>
    </comment>
    <comment ref="D187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1910</t>
        </r>
      </text>
    </comment>
    <comment ref="D188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1400
</t>
        </r>
      </text>
    </comment>
    <comment ref="D189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500
</t>
        </r>
      </text>
    </comment>
    <comment ref="D190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2900
</t>
        </r>
      </text>
    </comment>
    <comment ref="D191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2800</t>
        </r>
      </text>
    </comment>
    <comment ref="D192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2450
</t>
        </r>
      </text>
    </comment>
    <comment ref="D193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1200</t>
        </r>
      </text>
    </comment>
    <comment ref="D194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900
</t>
        </r>
      </text>
    </comment>
    <comment ref="D195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6360</t>
        </r>
      </text>
    </comment>
    <comment ref="F229" author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Obstaranie informačného SMS systému.
</t>
        </r>
      </text>
    </comment>
    <comment ref="G230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Nový mobil pre starostu obce.</t>
        </r>
      </text>
    </comment>
    <comment ref="G258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bežné výdavky súvisiace s prípravou rekonštrukcie OcÚ: energetické posúdenie budovy, prípadne iné</t>
        </r>
      </text>
    </comment>
    <comment ref="G272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Úprava príspevku na základe nepoužitých prostriedkov z roku 2015:
príspevok na činnnosť                                  2680,42 €
príspevok na predĺženie vodovodnej siete       99,57 € </t>
        </r>
      </text>
    </comment>
    <comment ref="G276" author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Likvidácia divokých skládok v obci.</t>
        </r>
      </text>
    </comment>
    <comment ref="F278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>kúpa kolesového nakladača   39 200 €
zápožička na zaplatenie DPH 15 800 €</t>
        </r>
      </text>
    </comment>
  </commentList>
</comments>
</file>

<file path=xl/sharedStrings.xml><?xml version="1.0" encoding="utf-8"?>
<sst xmlns="http://schemas.openxmlformats.org/spreadsheetml/2006/main" count="507" uniqueCount="318">
  <si>
    <t>PRÍJMOVÁ ČASŤ</t>
  </si>
  <si>
    <t>Rozpočtové opatrenia</t>
  </si>
  <si>
    <t>Program</t>
  </si>
  <si>
    <t>Položka</t>
  </si>
  <si>
    <t>Text</t>
  </si>
  <si>
    <t>Schválený rozpočet</t>
  </si>
  <si>
    <t>Návrh</t>
  </si>
  <si>
    <t>Upravený rozpočet</t>
  </si>
  <si>
    <t>Podielové dane</t>
  </si>
  <si>
    <t>Daň z pozemkov</t>
  </si>
  <si>
    <t>Daň zo stavieb</t>
  </si>
  <si>
    <t>Daň z bytov</t>
  </si>
  <si>
    <t>Daň za psa</t>
  </si>
  <si>
    <t>Daň za ubytovanie</t>
  </si>
  <si>
    <t>Daň za verejné priestranstvo</t>
  </si>
  <si>
    <t>Odvoz kalu zo septika</t>
  </si>
  <si>
    <t>Poplatok za TKO</t>
  </si>
  <si>
    <t xml:space="preserve"> </t>
  </si>
  <si>
    <t xml:space="preserve">Daňové príjmy spolu </t>
  </si>
  <si>
    <t>Príjmy z prenájmu</t>
  </si>
  <si>
    <t>Administratívne poplatky</t>
  </si>
  <si>
    <t>Pokuty, penále a iné sankcie</t>
  </si>
  <si>
    <t>Poplatky z predaja tovarov a služieb</t>
  </si>
  <si>
    <t>Poplatok za znečisťovanie ovzdušia</t>
  </si>
  <si>
    <t>Predaj CP Prima banky</t>
  </si>
  <si>
    <t>Predaj pozemkov</t>
  </si>
  <si>
    <t>združené prostr.-inžinierske siete</t>
  </si>
  <si>
    <t>Úroky</t>
  </si>
  <si>
    <t xml:space="preserve">Ostatné príjmy  </t>
  </si>
  <si>
    <t>Nedaňové príjmy spolu</t>
  </si>
  <si>
    <t>zvyšovanie platov v regionálnom školstve</t>
  </si>
  <si>
    <t>cestná infraštruktúra</t>
  </si>
  <si>
    <t>stavebný úrad</t>
  </si>
  <si>
    <t>cestná doprava a poz.komu</t>
  </si>
  <si>
    <t>životné prostredie</t>
  </si>
  <si>
    <t>úsek matrík + register adries</t>
  </si>
  <si>
    <t>register obyvateľstva</t>
  </si>
  <si>
    <t>normatívne prostriedky - ZŠ</t>
  </si>
  <si>
    <t>vzdelávacie poukazy</t>
  </si>
  <si>
    <t>asistenti zdrav.postihnutí</t>
  </si>
  <si>
    <t>odchodné</t>
  </si>
  <si>
    <t>asistenti soc.znevýhodnené prostredie</t>
  </si>
  <si>
    <t>príspevok na učebnice</t>
  </si>
  <si>
    <t>príspevok na školu v prírode</t>
  </si>
  <si>
    <t>príspevok na lyžiarsky kurz</t>
  </si>
  <si>
    <t>predškolská výchova MŠ</t>
  </si>
  <si>
    <t>hmotná núdza</t>
  </si>
  <si>
    <t>školský úrad</t>
  </si>
  <si>
    <t>MOS</t>
  </si>
  <si>
    <t>Grant ERASMUS+ (mládežnícke výmeny)</t>
  </si>
  <si>
    <t>Dotácia - prevencia kriminality</t>
  </si>
  <si>
    <t>Príspevok ÚPSVaR na podporu zamestnanosti</t>
  </si>
  <si>
    <t>vojnové hroby</t>
  </si>
  <si>
    <t>Referendum, voľby</t>
  </si>
  <si>
    <t>Juliáles (Preš. samospr. kraj)</t>
  </si>
  <si>
    <t>Nadácia Pontis (údržba ihriska pod Kicorou)</t>
  </si>
  <si>
    <t>312; 322</t>
  </si>
  <si>
    <t>Dotácia - prístavba a nadstavba MŠ</t>
  </si>
  <si>
    <t>PnD - osobitný príjemca</t>
  </si>
  <si>
    <t>Granty a transfery spolu</t>
  </si>
  <si>
    <t>Vlastné príjmy  SŠ</t>
  </si>
  <si>
    <t>Úver "Rekonštrukcia a výstavba MK"</t>
  </si>
  <si>
    <t>normatívne prostriedky - ZŠ 2015</t>
  </si>
  <si>
    <t>nenormatívne 5 ročné deti - MŠ 2015</t>
  </si>
  <si>
    <t>Finančné operácie z 2014 spolu</t>
  </si>
  <si>
    <t>prevod z Rezervného fondu obce</t>
  </si>
  <si>
    <t>predpoklad prevodu z rezervného fondu</t>
  </si>
  <si>
    <t>finančné prostriedky z termínovaného vkladu</t>
  </si>
  <si>
    <t>finančné prostriedky zo združených prostr.</t>
  </si>
  <si>
    <t>kapitálové prostriedky SŠ</t>
  </si>
  <si>
    <t>finančné operácie-ŤZP z Juliálesu 2013</t>
  </si>
  <si>
    <t>Finančné operácie spolu</t>
  </si>
  <si>
    <t>BEŽNÉ PRÍJMY SPOLU</t>
  </si>
  <si>
    <t>Rozpočtové opatrenie Obce Lendak č. 3/2016</t>
  </si>
  <si>
    <t>(sumy sú uvádzané v €)</t>
  </si>
  <si>
    <t>VÝDAVKOVÁ ČASŤ</t>
  </si>
  <si>
    <t>O1</t>
  </si>
  <si>
    <t>Členstvo v združeniach</t>
  </si>
  <si>
    <t>O2</t>
  </si>
  <si>
    <t>Audity indiv. + konsolid. účt. závierky</t>
  </si>
  <si>
    <t>č.1</t>
  </si>
  <si>
    <t>OO1</t>
  </si>
  <si>
    <t>Plánovanie, manažment a kontrola</t>
  </si>
  <si>
    <t>Časopis Lendak</t>
  </si>
  <si>
    <t>WEB stránka obce</t>
  </si>
  <si>
    <t>WEB stránka - dohoda</t>
  </si>
  <si>
    <t>WEB stránka - odvody</t>
  </si>
  <si>
    <t>Úradná tabuľa obce a vývesky</t>
  </si>
  <si>
    <t>Podprogram</t>
  </si>
  <si>
    <t>Propagácia a prezentácia obce</t>
  </si>
  <si>
    <t>Kronika - kancelárske potreby</t>
  </si>
  <si>
    <t>Kronika - odmena</t>
  </si>
  <si>
    <t>Kronika - odvody</t>
  </si>
  <si>
    <t>Kronika obce Lendak</t>
  </si>
  <si>
    <t>O3</t>
  </si>
  <si>
    <t>Knižnica</t>
  </si>
  <si>
    <t>Obecná knižnica</t>
  </si>
  <si>
    <t>č.2</t>
  </si>
  <si>
    <t>OO2</t>
  </si>
  <si>
    <t>Propagácia a marketing</t>
  </si>
  <si>
    <t>Poslanci odmena</t>
  </si>
  <si>
    <t>Poslanci odvody</t>
  </si>
  <si>
    <t>Komisia PHSR: odmena a odvody</t>
  </si>
  <si>
    <t>Zasadnutia orgánov obce</t>
  </si>
  <si>
    <t>Školenia,kurzy,semináre,porady</t>
  </si>
  <si>
    <t>Cestovné náhrady</t>
  </si>
  <si>
    <t>Vzdelávanie zamestnancov obce</t>
  </si>
  <si>
    <t>č. 3</t>
  </si>
  <si>
    <t>OO3</t>
  </si>
  <si>
    <t>Interné služby obce</t>
  </si>
  <si>
    <t>Činnosť matriky a evidencie obyvateľov</t>
  </si>
  <si>
    <t>O4</t>
  </si>
  <si>
    <t>Činnosť stavebného úradu</t>
  </si>
  <si>
    <t>O6</t>
  </si>
  <si>
    <t>Referendum/voľby</t>
  </si>
  <si>
    <t>č. 4</t>
  </si>
  <si>
    <t>OO4</t>
  </si>
  <si>
    <t>Služby občanom</t>
  </si>
  <si>
    <t>lekárnička</t>
  </si>
  <si>
    <t>Protizásahové obleky</t>
  </si>
  <si>
    <t>údržba požiar. techniky</t>
  </si>
  <si>
    <t>Pohonné hmoty - Požiarna ochrana</t>
  </si>
  <si>
    <t>Zákonné poistenie-Požiarna ochrana</t>
  </si>
  <si>
    <t>Dobrovoľný hasičský zbor - uniformy</t>
  </si>
  <si>
    <t>Školenia, kurzy, semináre, SIM karta</t>
  </si>
  <si>
    <t>DHZ-striekačka PS-12 TAZ 1840 cm T3</t>
  </si>
  <si>
    <t>STK,emisná</t>
  </si>
  <si>
    <t>Ochrana pred požiarmi</t>
  </si>
  <si>
    <t>č. 5</t>
  </si>
  <si>
    <t>OO5</t>
  </si>
  <si>
    <t>Bezpečnosť, právo a poriadok</t>
  </si>
  <si>
    <t>odpadkové koše - (v obci)</t>
  </si>
  <si>
    <t xml:space="preserve">znalecký posudok </t>
  </si>
  <si>
    <t>Výstavba - rozširenie kanalizácie (a ČOV)</t>
  </si>
  <si>
    <t>Rekonštukcia ČOV</t>
  </si>
  <si>
    <t>Splášková kanalizácia</t>
  </si>
  <si>
    <t>nájom - želiarska spoločnosť</t>
  </si>
  <si>
    <t>PD rozšírenie kanalizácie</t>
  </si>
  <si>
    <t>PD a poreal. zameranie ČOV</t>
  </si>
  <si>
    <t>údržba - preplach potrubia Mlynská</t>
  </si>
  <si>
    <t>vypracovanie MS+žiad.o rozšírenie (kanalizácia)</t>
  </si>
  <si>
    <t>odmena - súťaž</t>
  </si>
  <si>
    <t xml:space="preserve">Dohoda s ÚPSVaR (prac.pri likvidácii odpadu) OBEC </t>
  </si>
  <si>
    <t>Dohoda s ÚPSVaR (prac.pri likvidácii odpadu) ÚPSVaR</t>
  </si>
  <si>
    <t>Zvoz a odvoz odpadu</t>
  </si>
  <si>
    <t>č. 6</t>
  </si>
  <si>
    <t>OO6</t>
  </si>
  <si>
    <t>Odpadové hospodárstvo</t>
  </si>
  <si>
    <t>Majetkoprávne vysporiadanie MK</t>
  </si>
  <si>
    <t>Výstavba MK</t>
  </si>
  <si>
    <t>Výstavba MK-3.etapa</t>
  </si>
  <si>
    <t>Obstaranie nového územného plánu obce</t>
  </si>
  <si>
    <t>Chodník - vodorovné dopr. značenie</t>
  </si>
  <si>
    <t>Údržba MK - zemné práce + navážka štrku</t>
  </si>
  <si>
    <t>Údržba MK</t>
  </si>
  <si>
    <t>MK - odvodnenie</t>
  </si>
  <si>
    <t>Realizácia chodník na Hlavnej ul.</t>
  </si>
  <si>
    <t>PD na MK Jarná (v r. 2014: polohopis,výškopis)</t>
  </si>
  <si>
    <t>dopravné značenie OcÚ</t>
  </si>
  <si>
    <t>Výstavba a oplotenie cintorína (príspevok)</t>
  </si>
  <si>
    <t>Premostenie Mlynská - Lemeje (príspevok)</t>
  </si>
  <si>
    <t>č. 7</t>
  </si>
  <si>
    <t>OO7</t>
  </si>
  <si>
    <t>Pozemné komunikácie</t>
  </si>
  <si>
    <t>bez RK</t>
  </si>
  <si>
    <t>Spojená škola - normatív 2016</t>
  </si>
  <si>
    <t>normatívne presun  z 2015</t>
  </si>
  <si>
    <t>ZŠ vzdel. Poukazy</t>
  </si>
  <si>
    <t>ZŠ asistent učiteľa</t>
  </si>
  <si>
    <t>ZŠ asistent učiteľa - soc. znevýhod.prostr.</t>
  </si>
  <si>
    <t>Originálne kompetencie-CVČ (príspevok)</t>
  </si>
  <si>
    <t xml:space="preserve">Originálne kompetencie </t>
  </si>
  <si>
    <t>8. trieda MŠ - bežné</t>
  </si>
  <si>
    <t>vlastné príjmy SŠ</t>
  </si>
  <si>
    <t xml:space="preserve">Spojená škola  </t>
  </si>
  <si>
    <t>Materská škola- prenesený výkon</t>
  </si>
  <si>
    <t>MŠ-presun z 2015 prenesený výkon</t>
  </si>
  <si>
    <t>Materská škola so školskou jedálňou</t>
  </si>
  <si>
    <t>Kapitálové Spojená škola 2013</t>
  </si>
  <si>
    <t>Kapitálové Spojená škola 2014</t>
  </si>
  <si>
    <t>Kapitálové Spojená škola 2015, 2016</t>
  </si>
  <si>
    <t>O5</t>
  </si>
  <si>
    <t>Školský úrad</t>
  </si>
  <si>
    <t>č. 8</t>
  </si>
  <si>
    <t>Vzdelávanie</t>
  </si>
  <si>
    <t>Repre-kultúra</t>
  </si>
  <si>
    <t>Licencia infokanál</t>
  </si>
  <si>
    <t>Výmenné pobyty mládeže</t>
  </si>
  <si>
    <t>Všeobecný materiál</t>
  </si>
  <si>
    <t>Vybavenie kancelárie - police</t>
  </si>
  <si>
    <t>Údržba kultúra + MR (ústredňa,stĺpy)</t>
  </si>
  <si>
    <t>Údržba informačných technológií-infotext</t>
  </si>
  <si>
    <t>Podpora kultúrnych podujatí</t>
  </si>
  <si>
    <t>Elektrická energia, plyn/kino</t>
  </si>
  <si>
    <t>Údržba kino</t>
  </si>
  <si>
    <t>Údržba KD vo Dvore na základe zmluvy</t>
  </si>
  <si>
    <t>Kultúrny dom vo Dvore</t>
  </si>
  <si>
    <t>č. 9</t>
  </si>
  <si>
    <t>OO9</t>
  </si>
  <si>
    <t xml:space="preserve">Kultúra </t>
  </si>
  <si>
    <t>Kruciáta</t>
  </si>
  <si>
    <t>Slovenský orol</t>
  </si>
  <si>
    <t>Združenie Mariánskej mládeže</t>
  </si>
  <si>
    <t>Múzeum ľudovej kultúry</t>
  </si>
  <si>
    <t>Šachový klub</t>
  </si>
  <si>
    <t>OZ Kicora</t>
  </si>
  <si>
    <t>Folk. skupina Kicora</t>
  </si>
  <si>
    <t>Erko</t>
  </si>
  <si>
    <t>Futbalový klub</t>
  </si>
  <si>
    <t>Konské záprahy - Nebus</t>
  </si>
  <si>
    <t>Konské záprahy - Neupauer</t>
  </si>
  <si>
    <t>Dobrovoľný hasičský zbor</t>
  </si>
  <si>
    <t>Život ako dar</t>
  </si>
  <si>
    <t>Únia nevidiacich</t>
  </si>
  <si>
    <t>Dotácie z rozpočtu obce</t>
  </si>
  <si>
    <t>Transfer CVČ Spišská Stará Ves</t>
  </si>
  <si>
    <t>Príspevok Rím.-kat. cirkev Lendak</t>
  </si>
  <si>
    <t>Opatrovateľská služba</t>
  </si>
  <si>
    <t>Príspevky</t>
  </si>
  <si>
    <t>č. 10</t>
  </si>
  <si>
    <t>O10</t>
  </si>
  <si>
    <t>Dotácie a príspevky</t>
  </si>
  <si>
    <t>Elektrická energia-VO</t>
  </si>
  <si>
    <t>Kábel TKR</t>
  </si>
  <si>
    <t>Údržba MR</t>
  </si>
  <si>
    <t>Prekládka stĺpov el. vedenia a VO</t>
  </si>
  <si>
    <t>Výstavba detského ihriska</t>
  </si>
  <si>
    <t>Verejné osvetlenie - Jarná ulica</t>
  </si>
  <si>
    <t>x</t>
  </si>
  <si>
    <t>č. 11</t>
  </si>
  <si>
    <t>O11</t>
  </si>
  <si>
    <t>Prostredie pre život</t>
  </si>
  <si>
    <t>mzdové náklady OcÚ</t>
  </si>
  <si>
    <t>starosta</t>
  </si>
  <si>
    <t>hlavný kontrolór</t>
  </si>
  <si>
    <t>náhrady príjmu</t>
  </si>
  <si>
    <t>odvody OcÚ</t>
  </si>
  <si>
    <t>odvody starosta</t>
  </si>
  <si>
    <t>odvody hl. kontrolór</t>
  </si>
  <si>
    <t>odvody spolu</t>
  </si>
  <si>
    <t>Elektrická energia</t>
  </si>
  <si>
    <t>Plyn</t>
  </si>
  <si>
    <t>Poštovné</t>
  </si>
  <si>
    <t>Telekomunikačné služby</t>
  </si>
  <si>
    <t>Koncesionárske poplatky</t>
  </si>
  <si>
    <t>Výpočtová technika</t>
  </si>
  <si>
    <t>Telekomunikačná technika</t>
  </si>
  <si>
    <t>Nákup plyn. kotlov</t>
  </si>
  <si>
    <t>Vozík (cintorín)</t>
  </si>
  <si>
    <t>Dotácia - vojnové hroby</t>
  </si>
  <si>
    <t>Knihy, tlač, publikácie</t>
  </si>
  <si>
    <t>Pracovné odevy, obuv</t>
  </si>
  <si>
    <t>Reprezentačné</t>
  </si>
  <si>
    <t>isamospráva - internet, ASU</t>
  </si>
  <si>
    <t>Náklady na auto</t>
  </si>
  <si>
    <t>Údržba výpočtovej techniky</t>
  </si>
  <si>
    <t>Údržba prev. strojov</t>
  </si>
  <si>
    <t>Údržba budovy OcÚ, zdr. stredisko</t>
  </si>
  <si>
    <t>Údržba - okolie kostola</t>
  </si>
  <si>
    <t>Dotácia cestná infraštruktúra</t>
  </si>
  <si>
    <t>z toho úprava Pod Kicorou</t>
  </si>
  <si>
    <t>PD rekonštrukcia budovy OcÚ</t>
  </si>
  <si>
    <r>
      <t>Rekonštrukcia budovy OcÚ -</t>
    </r>
    <r>
      <rPr>
        <b/>
        <sz val="10"/>
        <rFont val="Times New Roman"/>
        <family val="1"/>
        <charset val="238"/>
      </rPr>
      <t xml:space="preserve"> spoluúčasť</t>
    </r>
  </si>
  <si>
    <t>Bezpečnostný projekt databázy OcÚ</t>
  </si>
  <si>
    <t>inzercia - výberové konania</t>
  </si>
  <si>
    <t>Verejné obstarávanie</t>
  </si>
  <si>
    <t>Vypracovanie plánu PHSR</t>
  </si>
  <si>
    <t>Revízie zariadení</t>
  </si>
  <si>
    <t>Poplatok Telecom</t>
  </si>
  <si>
    <t>Poradenstvo NFP - eurofondy</t>
  </si>
  <si>
    <t>Právnické služby</t>
  </si>
  <si>
    <t>Ostatné špeciálne služby (rekonšt. OcÚ)</t>
  </si>
  <si>
    <t>Geodetické práce</t>
  </si>
  <si>
    <t>Nájomné PUS</t>
  </si>
  <si>
    <t>Daň z nehnuteľností</t>
  </si>
  <si>
    <t>Poplatky a odvody</t>
  </si>
  <si>
    <t>SOZA, Slovgram</t>
  </si>
  <si>
    <t>Stravovanie</t>
  </si>
  <si>
    <t>Poistenie majetku obce</t>
  </si>
  <si>
    <t>Sociálny fond - tvorba</t>
  </si>
  <si>
    <t>Kolky</t>
  </si>
  <si>
    <t>Dohody o vykonaní práce</t>
  </si>
  <si>
    <t>Posudky - opatrovateľská služba</t>
  </si>
  <si>
    <t>príspevok na činnosť</t>
  </si>
  <si>
    <t>príspevok na TKO</t>
  </si>
  <si>
    <t>príspevok - zábradlie ul.Potočná (MĽK)</t>
  </si>
  <si>
    <t>príspevok - protipožiarne označenie</t>
  </si>
  <si>
    <t>príspevok - predĺženie vodovodnej siete</t>
  </si>
  <si>
    <t>príspevok - kolesový nakladač</t>
  </si>
  <si>
    <t>príspevok - výstavba budovy PrO</t>
  </si>
  <si>
    <t>príspevok - spevnenie krajnice</t>
  </si>
  <si>
    <t>Prevadzkáreň obce spolu</t>
  </si>
  <si>
    <t>nákup pozemkov</t>
  </si>
  <si>
    <t xml:space="preserve">mraziaci dvojbox </t>
  </si>
  <si>
    <t>istina úveru  MŠ</t>
  </si>
  <si>
    <t>úroky z úveru MŠ</t>
  </si>
  <si>
    <t>istina úveru MK</t>
  </si>
  <si>
    <t>úroky z úveru na MK</t>
  </si>
  <si>
    <t xml:space="preserve"> x</t>
  </si>
  <si>
    <t xml:space="preserve">Potok Gendreje </t>
  </si>
  <si>
    <t xml:space="preserve">GP na MK </t>
  </si>
  <si>
    <t xml:space="preserve">PD na MK  </t>
  </si>
  <si>
    <t xml:space="preserve">Vytýčenie NN Poľná </t>
  </si>
  <si>
    <t>Posúdenie PD - MK Predná hora</t>
  </si>
  <si>
    <t>Znalecký posudok-zámena pozemkov (Sp.Belá)</t>
  </si>
  <si>
    <t>posúdenie IBV - Lemeje</t>
  </si>
  <si>
    <t>osobitný príjemca PnD</t>
  </si>
  <si>
    <t>vrátenie preplatku z nájmu (MUDr.Janíková)</t>
  </si>
  <si>
    <t>voľby NRSR</t>
  </si>
  <si>
    <t>č. 12</t>
  </si>
  <si>
    <t>Podporná činnosť</t>
  </si>
  <si>
    <t>VÝDAVKY SPOLU</t>
  </si>
  <si>
    <t xml:space="preserve">Vypracovala: Ing. Andrea Halčinová </t>
  </si>
  <si>
    <t>Pavel Hudáček</t>
  </si>
  <si>
    <t>starosta obce</t>
  </si>
  <si>
    <t>Kamerový system</t>
  </si>
  <si>
    <t>Dotácia prístavba MŠ (vrátka)</t>
  </si>
  <si>
    <t>príspevok - likvidácia divokých skládok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</si>
</sst>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i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b/>
      <sz val="20"/>
      <color theme="1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8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6" fillId="2" borderId="4" xfId="1" applyFont="1" applyFill="1" applyBorder="1"/>
    <xf numFmtId="0" fontId="6" fillId="2" borderId="5" xfId="1" applyFont="1" applyFill="1" applyBorder="1"/>
    <xf numFmtId="0" fontId="6" fillId="2" borderId="5" xfId="0" applyFont="1" applyFill="1" applyBorder="1" applyAlignment="1">
      <alignment horizontal="center" wrapText="1"/>
    </xf>
    <xf numFmtId="14" fontId="6" fillId="2" borderId="6" xfId="0" applyNumberFormat="1" applyFont="1" applyFill="1" applyBorder="1" applyAlignment="1">
      <alignment horizontal="center"/>
    </xf>
    <xf numFmtId="14" fontId="6" fillId="2" borderId="7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wrapText="1"/>
    </xf>
    <xf numFmtId="0" fontId="8" fillId="3" borderId="8" xfId="1" applyFont="1" applyFill="1" applyBorder="1"/>
    <xf numFmtId="0" fontId="8" fillId="4" borderId="9" xfId="1" applyFont="1" applyFill="1" applyBorder="1"/>
    <xf numFmtId="2" fontId="4" fillId="3" borderId="9" xfId="0" applyNumberFormat="1" applyFont="1" applyFill="1" applyBorder="1"/>
    <xf numFmtId="2" fontId="4" fillId="3" borderId="10" xfId="0" applyNumberFormat="1" applyFont="1" applyFill="1" applyBorder="1"/>
    <xf numFmtId="2" fontId="4" fillId="0" borderId="11" xfId="0" applyNumberFormat="1" applyFont="1" applyBorder="1"/>
    <xf numFmtId="0" fontId="8" fillId="0" borderId="12" xfId="1" applyFont="1" applyBorder="1"/>
    <xf numFmtId="2" fontId="4" fillId="0" borderId="12" xfId="0" applyNumberFormat="1" applyFont="1" applyBorder="1"/>
    <xf numFmtId="2" fontId="4" fillId="0" borderId="1" xfId="0" applyNumberFormat="1" applyFont="1" applyBorder="1"/>
    <xf numFmtId="2" fontId="4" fillId="3" borderId="12" xfId="0" applyNumberFormat="1" applyFont="1" applyFill="1" applyBorder="1"/>
    <xf numFmtId="0" fontId="6" fillId="5" borderId="12" xfId="1" applyFont="1" applyFill="1" applyBorder="1"/>
    <xf numFmtId="0" fontId="6" fillId="6" borderId="12" xfId="1" applyFont="1" applyFill="1" applyBorder="1"/>
    <xf numFmtId="2" fontId="7" fillId="5" borderId="12" xfId="0" applyNumberFormat="1" applyFont="1" applyFill="1" applyBorder="1"/>
    <xf numFmtId="2" fontId="7" fillId="5" borderId="1" xfId="0" applyNumberFormat="1" applyFont="1" applyFill="1" applyBorder="1"/>
    <xf numFmtId="0" fontId="6" fillId="3" borderId="12" xfId="1" applyFont="1" applyFill="1" applyBorder="1"/>
    <xf numFmtId="0" fontId="8" fillId="3" borderId="12" xfId="1" applyFont="1" applyFill="1" applyBorder="1"/>
    <xf numFmtId="0" fontId="4" fillId="3" borderId="12" xfId="0" applyFont="1" applyFill="1" applyBorder="1"/>
    <xf numFmtId="2" fontId="4" fillId="3" borderId="1" xfId="0" applyNumberFormat="1" applyFont="1" applyFill="1" applyBorder="1"/>
    <xf numFmtId="0" fontId="8" fillId="4" borderId="12" xfId="1" applyFont="1" applyFill="1" applyBorder="1"/>
    <xf numFmtId="0" fontId="8" fillId="7" borderId="12" xfId="1" applyFont="1" applyFill="1" applyBorder="1"/>
    <xf numFmtId="0" fontId="8" fillId="8" borderId="12" xfId="1" applyFont="1" applyFill="1" applyBorder="1"/>
    <xf numFmtId="0" fontId="4" fillId="0" borderId="12" xfId="0" applyFont="1" applyBorder="1"/>
    <xf numFmtId="0" fontId="4" fillId="0" borderId="1" xfId="0" applyFont="1" applyBorder="1"/>
    <xf numFmtId="0" fontId="7" fillId="5" borderId="12" xfId="0" applyFont="1" applyFill="1" applyBorder="1"/>
    <xf numFmtId="0" fontId="7" fillId="5" borderId="1" xfId="0" applyFont="1" applyFill="1" applyBorder="1"/>
    <xf numFmtId="0" fontId="4" fillId="3" borderId="1" xfId="0" applyFont="1" applyFill="1" applyBorder="1"/>
    <xf numFmtId="0" fontId="6" fillId="7" borderId="12" xfId="1" applyFont="1" applyFill="1" applyBorder="1"/>
    <xf numFmtId="0" fontId="6" fillId="5" borderId="13" xfId="1" applyFont="1" applyFill="1" applyBorder="1"/>
    <xf numFmtId="0" fontId="6" fillId="6" borderId="13" xfId="1" applyFont="1" applyFill="1" applyBorder="1"/>
    <xf numFmtId="2" fontId="7" fillId="5" borderId="13" xfId="0" applyNumberFormat="1" applyFont="1" applyFill="1" applyBorder="1"/>
    <xf numFmtId="2" fontId="7" fillId="5" borderId="14" xfId="0" applyNumberFormat="1" applyFont="1" applyFill="1" applyBorder="1"/>
    <xf numFmtId="2" fontId="7" fillId="2" borderId="5" xfId="0" applyNumberFormat="1" applyFont="1" applyFill="1" applyBorder="1"/>
    <xf numFmtId="2" fontId="7" fillId="2" borderId="15" xfId="0" applyNumberFormat="1" applyFont="1" applyFill="1" applyBorder="1"/>
    <xf numFmtId="0" fontId="4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  <xf numFmtId="14" fontId="7" fillId="2" borderId="7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8" fillId="0" borderId="11" xfId="1" applyFont="1" applyBorder="1"/>
    <xf numFmtId="0" fontId="4" fillId="0" borderId="11" xfId="0" applyFont="1" applyBorder="1"/>
    <xf numFmtId="0" fontId="4" fillId="0" borderId="16" xfId="0" applyFont="1" applyBorder="1"/>
    <xf numFmtId="0" fontId="16" fillId="9" borderId="12" xfId="1" applyFont="1" applyFill="1" applyBorder="1"/>
    <xf numFmtId="2" fontId="17" fillId="9" borderId="12" xfId="0" applyNumberFormat="1" applyFont="1" applyFill="1" applyBorder="1"/>
    <xf numFmtId="2" fontId="17" fillId="9" borderId="1" xfId="0" applyNumberFormat="1" applyFont="1" applyFill="1" applyBorder="1"/>
    <xf numFmtId="0" fontId="8" fillId="0" borderId="12" xfId="1" applyFont="1" applyFill="1" applyBorder="1"/>
    <xf numFmtId="0" fontId="8" fillId="0" borderId="12" xfId="0" applyFont="1" applyBorder="1"/>
    <xf numFmtId="164" fontId="8" fillId="0" borderId="12" xfId="1" applyNumberFormat="1" applyFont="1" applyBorder="1"/>
    <xf numFmtId="0" fontId="18" fillId="3" borderId="12" xfId="1" applyFont="1" applyFill="1" applyBorder="1"/>
    <xf numFmtId="0" fontId="17" fillId="9" borderId="12" xfId="0" applyFont="1" applyFill="1" applyBorder="1"/>
    <xf numFmtId="0" fontId="17" fillId="9" borderId="1" xfId="0" applyFont="1" applyFill="1" applyBorder="1"/>
    <xf numFmtId="0" fontId="6" fillId="4" borderId="12" xfId="1" applyFont="1" applyFill="1" applyBorder="1"/>
    <xf numFmtId="0" fontId="8" fillId="9" borderId="12" xfId="1" applyFont="1" applyFill="1" applyBorder="1"/>
    <xf numFmtId="0" fontId="8" fillId="0" borderId="12" xfId="1" applyFont="1" applyBorder="1" applyAlignment="1">
      <alignment horizontal="left"/>
    </xf>
    <xf numFmtId="0" fontId="18" fillId="0" borderId="12" xfId="1" applyFont="1" applyBorder="1"/>
    <xf numFmtId="0" fontId="16" fillId="9" borderId="12" xfId="0" applyFont="1" applyFill="1" applyBorder="1"/>
    <xf numFmtId="0" fontId="19" fillId="10" borderId="17" xfId="1" applyFont="1" applyFill="1" applyBorder="1"/>
    <xf numFmtId="0" fontId="19" fillId="10" borderId="18" xfId="1" applyFont="1" applyFill="1" applyBorder="1"/>
    <xf numFmtId="0" fontId="19" fillId="10" borderId="19" xfId="1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2" borderId="17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Excel Built-in Normal" xfId="1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</xdr:col>
      <xdr:colOff>0</xdr:colOff>
      <xdr:row>3</xdr:row>
      <xdr:rowOff>152400</xdr:rowOff>
    </xdr:to>
    <xdr:pic>
      <xdr:nvPicPr>
        <xdr:cNvPr id="2" name="Obrázok 1" descr="Lend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609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9"/>
  <sheetViews>
    <sheetView tabSelected="1" topLeftCell="A250" workbookViewId="0">
      <selection activeCell="D305" sqref="D305"/>
    </sheetView>
  </sheetViews>
  <sheetFormatPr defaultRowHeight="15"/>
  <cols>
    <col min="3" max="3" width="36.85546875" bestFit="1" customWidth="1"/>
    <col min="4" max="4" width="10.42578125" bestFit="1" customWidth="1"/>
    <col min="5" max="6" width="9.85546875" bestFit="1" customWidth="1"/>
    <col min="8" max="8" width="10.42578125" bestFit="1" customWidth="1"/>
  </cols>
  <sheetData>
    <row r="1" spans="1:8" ht="25.5">
      <c r="B1" s="76" t="s">
        <v>73</v>
      </c>
      <c r="C1" s="76"/>
      <c r="D1" s="76"/>
      <c r="E1" s="76"/>
      <c r="F1" s="76"/>
      <c r="G1" s="76"/>
      <c r="H1" s="76"/>
    </row>
    <row r="2" spans="1:8">
      <c r="B2" s="77" t="s">
        <v>74</v>
      </c>
      <c r="C2" s="77"/>
      <c r="D2" s="77"/>
      <c r="E2" s="77"/>
      <c r="F2" s="77"/>
      <c r="G2" s="77"/>
      <c r="H2" s="77"/>
    </row>
    <row r="3" spans="1:8">
      <c r="B3" s="2"/>
      <c r="C3" s="2"/>
      <c r="D3" s="2"/>
      <c r="E3" s="2"/>
      <c r="F3" s="2"/>
      <c r="G3" s="2"/>
      <c r="H3" s="44"/>
    </row>
    <row r="5" spans="1:8" ht="15.75" thickBot="1">
      <c r="A5" s="1" t="s">
        <v>0</v>
      </c>
      <c r="B5" s="2"/>
      <c r="C5" s="3"/>
      <c r="D5" s="4"/>
      <c r="E5" s="70" t="s">
        <v>1</v>
      </c>
      <c r="F5" s="71"/>
      <c r="G5" s="72"/>
      <c r="H5" s="5"/>
    </row>
    <row r="6" spans="1:8" ht="27" thickBot="1">
      <c r="A6" s="6" t="s">
        <v>2</v>
      </c>
      <c r="B6" s="7" t="s">
        <v>3</v>
      </c>
      <c r="C6" s="7" t="s">
        <v>4</v>
      </c>
      <c r="D6" s="8" t="s">
        <v>5</v>
      </c>
      <c r="E6" s="9">
        <v>42433</v>
      </c>
      <c r="F6" s="10">
        <v>42464</v>
      </c>
      <c r="G6" s="10" t="s">
        <v>6</v>
      </c>
      <c r="H6" s="11" t="s">
        <v>7</v>
      </c>
    </row>
    <row r="7" spans="1:8">
      <c r="A7" s="12"/>
      <c r="B7" s="13">
        <v>111003</v>
      </c>
      <c r="C7" s="13" t="s">
        <v>8</v>
      </c>
      <c r="D7" s="14">
        <v>1921721</v>
      </c>
      <c r="E7" s="14"/>
      <c r="F7" s="15">
        <v>39997</v>
      </c>
      <c r="G7" s="15"/>
      <c r="H7" s="16">
        <f>SUM(D7:F7)</f>
        <v>1961718</v>
      </c>
    </row>
    <row r="8" spans="1:8">
      <c r="A8" s="17"/>
      <c r="B8" s="17">
        <v>121001</v>
      </c>
      <c r="C8" s="17" t="s">
        <v>9</v>
      </c>
      <c r="D8" s="18">
        <v>14927</v>
      </c>
      <c r="E8" s="18"/>
      <c r="F8" s="19"/>
      <c r="G8" s="19"/>
      <c r="H8" s="18">
        <f>SUM(D8:F8)</f>
        <v>14927</v>
      </c>
    </row>
    <row r="9" spans="1:8">
      <c r="A9" s="17"/>
      <c r="B9" s="17">
        <v>121002</v>
      </c>
      <c r="C9" s="17" t="s">
        <v>10</v>
      </c>
      <c r="D9" s="18">
        <v>13081</v>
      </c>
      <c r="E9" s="18"/>
      <c r="F9" s="19"/>
      <c r="G9" s="19"/>
      <c r="H9" s="18">
        <f t="shared" ref="H9:H15" si="0">SUM(D9:F9)</f>
        <v>13081</v>
      </c>
    </row>
    <row r="10" spans="1:8">
      <c r="A10" s="17"/>
      <c r="B10" s="17">
        <v>121003</v>
      </c>
      <c r="C10" s="17" t="s">
        <v>11</v>
      </c>
      <c r="D10" s="18">
        <v>6</v>
      </c>
      <c r="E10" s="18"/>
      <c r="F10" s="19"/>
      <c r="G10" s="19">
        <v>7.96</v>
      </c>
      <c r="H10" s="18">
        <f>SUM(D10:G10)</f>
        <v>13.96</v>
      </c>
    </row>
    <row r="11" spans="1:8">
      <c r="A11" s="17"/>
      <c r="B11" s="17">
        <v>133001</v>
      </c>
      <c r="C11" s="17" t="s">
        <v>12</v>
      </c>
      <c r="D11" s="18">
        <v>2452</v>
      </c>
      <c r="E11" s="18"/>
      <c r="F11" s="19"/>
      <c r="G11" s="19"/>
      <c r="H11" s="18">
        <f t="shared" si="0"/>
        <v>2452</v>
      </c>
    </row>
    <row r="12" spans="1:8">
      <c r="A12" s="17"/>
      <c r="B12" s="17">
        <v>133006</v>
      </c>
      <c r="C12" s="17" t="s">
        <v>13</v>
      </c>
      <c r="D12" s="18">
        <v>600</v>
      </c>
      <c r="E12" s="18"/>
      <c r="F12" s="19"/>
      <c r="G12" s="19"/>
      <c r="H12" s="18">
        <f t="shared" si="0"/>
        <v>600</v>
      </c>
    </row>
    <row r="13" spans="1:8">
      <c r="A13" s="17"/>
      <c r="B13" s="17">
        <v>133012</v>
      </c>
      <c r="C13" s="17" t="s">
        <v>14</v>
      </c>
      <c r="D13" s="18">
        <v>20</v>
      </c>
      <c r="E13" s="18"/>
      <c r="F13" s="19"/>
      <c r="G13" s="19"/>
      <c r="H13" s="18">
        <f t="shared" si="0"/>
        <v>20</v>
      </c>
    </row>
    <row r="14" spans="1:8">
      <c r="A14" s="17"/>
      <c r="B14" s="17">
        <v>133013</v>
      </c>
      <c r="C14" s="17" t="s">
        <v>15</v>
      </c>
      <c r="D14" s="18"/>
      <c r="E14" s="18"/>
      <c r="F14" s="19"/>
      <c r="G14" s="19"/>
      <c r="H14" s="18">
        <f t="shared" si="0"/>
        <v>0</v>
      </c>
    </row>
    <row r="15" spans="1:8">
      <c r="A15" s="17"/>
      <c r="B15" s="17">
        <v>133013</v>
      </c>
      <c r="C15" s="17" t="s">
        <v>16</v>
      </c>
      <c r="D15" s="20">
        <v>64000</v>
      </c>
      <c r="E15" s="18"/>
      <c r="F15" s="19"/>
      <c r="G15" s="19"/>
      <c r="H15" s="18">
        <f t="shared" si="0"/>
        <v>64000</v>
      </c>
    </row>
    <row r="16" spans="1:8">
      <c r="A16" s="21" t="s">
        <v>17</v>
      </c>
      <c r="B16" s="22">
        <v>100</v>
      </c>
      <c r="C16" s="22" t="s">
        <v>18</v>
      </c>
      <c r="D16" s="23">
        <f>SUM(D7:D15)</f>
        <v>2016807</v>
      </c>
      <c r="E16" s="23"/>
      <c r="F16" s="24">
        <f>SUM(F7:F15)</f>
        <v>39997</v>
      </c>
      <c r="G16" s="24">
        <f>SUM(G7:G15)</f>
        <v>7.96</v>
      </c>
      <c r="H16" s="23">
        <f>SUM(D16:G16)</f>
        <v>2056811.96</v>
      </c>
    </row>
    <row r="17" spans="1:8">
      <c r="A17" s="25"/>
      <c r="B17" s="26">
        <v>212</v>
      </c>
      <c r="C17" s="26" t="s">
        <v>19</v>
      </c>
      <c r="D17" s="27">
        <v>19821.41</v>
      </c>
      <c r="E17" s="20"/>
      <c r="F17" s="28"/>
      <c r="G17" s="28"/>
      <c r="H17" s="18">
        <f t="shared" ref="H17:H25" si="1">SUM(D17:F17)</f>
        <v>19821.41</v>
      </c>
    </row>
    <row r="18" spans="1:8">
      <c r="A18" s="17"/>
      <c r="B18" s="17">
        <v>221004</v>
      </c>
      <c r="C18" s="17" t="s">
        <v>20</v>
      </c>
      <c r="D18" s="18">
        <v>6305</v>
      </c>
      <c r="E18" s="18"/>
      <c r="F18" s="19"/>
      <c r="G18" s="19"/>
      <c r="H18" s="18">
        <f t="shared" si="1"/>
        <v>6305</v>
      </c>
    </row>
    <row r="19" spans="1:8">
      <c r="A19" s="17"/>
      <c r="B19" s="17">
        <v>222003</v>
      </c>
      <c r="C19" s="17" t="s">
        <v>21</v>
      </c>
      <c r="D19" s="18">
        <v>500</v>
      </c>
      <c r="E19" s="18"/>
      <c r="F19" s="19"/>
      <c r="G19" s="19"/>
      <c r="H19" s="18">
        <f t="shared" si="1"/>
        <v>500</v>
      </c>
    </row>
    <row r="20" spans="1:8">
      <c r="A20" s="26"/>
      <c r="B20" s="29">
        <v>223</v>
      </c>
      <c r="C20" s="29" t="s">
        <v>22</v>
      </c>
      <c r="D20" s="20">
        <v>18253.5</v>
      </c>
      <c r="E20" s="20"/>
      <c r="F20" s="28"/>
      <c r="G20" s="28"/>
      <c r="H20" s="18">
        <f t="shared" si="1"/>
        <v>18253.5</v>
      </c>
    </row>
    <row r="21" spans="1:8">
      <c r="A21" s="30"/>
      <c r="B21" s="31">
        <v>229005</v>
      </c>
      <c r="C21" s="31" t="s">
        <v>23</v>
      </c>
      <c r="D21" s="18">
        <v>33.200000000000003</v>
      </c>
      <c r="E21" s="18"/>
      <c r="F21" s="19"/>
      <c r="G21" s="19"/>
      <c r="H21" s="18">
        <f t="shared" si="1"/>
        <v>33.200000000000003</v>
      </c>
    </row>
    <row r="22" spans="1:8">
      <c r="A22" s="30"/>
      <c r="B22" s="31">
        <v>231</v>
      </c>
      <c r="C22" s="31" t="s">
        <v>24</v>
      </c>
      <c r="D22" s="18">
        <v>0</v>
      </c>
      <c r="E22" s="32"/>
      <c r="F22" s="33"/>
      <c r="G22" s="33"/>
      <c r="H22" s="18">
        <f t="shared" si="1"/>
        <v>0</v>
      </c>
    </row>
    <row r="23" spans="1:8">
      <c r="A23" s="30"/>
      <c r="B23" s="31">
        <v>233</v>
      </c>
      <c r="C23" s="31" t="s">
        <v>25</v>
      </c>
      <c r="D23" s="18">
        <v>0</v>
      </c>
      <c r="E23" s="32"/>
      <c r="F23" s="33"/>
      <c r="G23" s="19">
        <v>264</v>
      </c>
      <c r="H23" s="18">
        <f>SUM(D23:G23)</f>
        <v>264</v>
      </c>
    </row>
    <row r="24" spans="1:8">
      <c r="A24" s="17"/>
      <c r="B24" s="17">
        <v>239001</v>
      </c>
      <c r="C24" s="17" t="s">
        <v>26</v>
      </c>
      <c r="D24" s="18">
        <v>3000</v>
      </c>
      <c r="E24" s="18"/>
      <c r="F24" s="19"/>
      <c r="G24" s="19"/>
      <c r="H24" s="18">
        <f t="shared" si="1"/>
        <v>3000</v>
      </c>
    </row>
    <row r="25" spans="1:8">
      <c r="A25" s="17"/>
      <c r="B25" s="17">
        <v>242</v>
      </c>
      <c r="C25" s="17" t="s">
        <v>27</v>
      </c>
      <c r="D25" s="18">
        <v>300</v>
      </c>
      <c r="E25" s="18"/>
      <c r="F25" s="19"/>
      <c r="G25" s="19"/>
      <c r="H25" s="18">
        <f t="shared" si="1"/>
        <v>300</v>
      </c>
    </row>
    <row r="26" spans="1:8">
      <c r="A26" s="32"/>
      <c r="B26" s="32">
        <v>292</v>
      </c>
      <c r="C26" s="32" t="s">
        <v>28</v>
      </c>
      <c r="D26" s="32">
        <v>19392.37</v>
      </c>
      <c r="E26" s="18"/>
      <c r="F26" s="19"/>
      <c r="G26" s="19">
        <v>15800</v>
      </c>
      <c r="H26" s="18">
        <f>SUM(D26:G26)</f>
        <v>35192.369999999995</v>
      </c>
    </row>
    <row r="27" spans="1:8">
      <c r="A27" s="34"/>
      <c r="B27" s="34">
        <v>200</v>
      </c>
      <c r="C27" s="34" t="s">
        <v>29</v>
      </c>
      <c r="D27" s="34">
        <f t="shared" ref="D27" si="2">SUM(D17:D26)</f>
        <v>67605.48</v>
      </c>
      <c r="E27" s="34"/>
      <c r="F27" s="35"/>
      <c r="G27" s="24">
        <f>SUM(G17:G26)</f>
        <v>16064</v>
      </c>
      <c r="H27" s="34">
        <f>SUM(D27:G27)</f>
        <v>83669.48</v>
      </c>
    </row>
    <row r="28" spans="1:8">
      <c r="A28" s="26"/>
      <c r="B28" s="29">
        <v>312001</v>
      </c>
      <c r="C28" s="29" t="s">
        <v>30</v>
      </c>
      <c r="D28" s="20"/>
      <c r="E28" s="27"/>
      <c r="F28" s="36"/>
      <c r="G28" s="36"/>
      <c r="H28" s="32"/>
    </row>
    <row r="29" spans="1:8">
      <c r="A29" s="26"/>
      <c r="B29" s="29">
        <v>312001</v>
      </c>
      <c r="C29" s="29" t="s">
        <v>31</v>
      </c>
      <c r="D29" s="20"/>
      <c r="E29" s="27"/>
      <c r="F29" s="36"/>
      <c r="G29" s="36"/>
      <c r="H29" s="32"/>
    </row>
    <row r="30" spans="1:8">
      <c r="A30" s="37"/>
      <c r="B30" s="30">
        <v>312012</v>
      </c>
      <c r="C30" s="30" t="s">
        <v>32</v>
      </c>
      <c r="D30" s="18">
        <v>4775.55</v>
      </c>
      <c r="E30" s="18">
        <v>16.739999999999998</v>
      </c>
      <c r="F30" s="19"/>
      <c r="G30" s="19"/>
      <c r="H30" s="18">
        <f t="shared" ref="H30:H55" si="3">SUM(D30:F30)</f>
        <v>4792.29</v>
      </c>
    </row>
    <row r="31" spans="1:8">
      <c r="A31" s="17"/>
      <c r="B31" s="30">
        <v>312012</v>
      </c>
      <c r="C31" s="17" t="s">
        <v>33</v>
      </c>
      <c r="D31" s="18">
        <v>221.83</v>
      </c>
      <c r="E31" s="18">
        <v>0.78</v>
      </c>
      <c r="F31" s="19"/>
      <c r="G31" s="19"/>
      <c r="H31" s="18">
        <f t="shared" si="3"/>
        <v>222.61</v>
      </c>
    </row>
    <row r="32" spans="1:8">
      <c r="A32" s="17"/>
      <c r="B32" s="30">
        <v>312012</v>
      </c>
      <c r="C32" s="17" t="s">
        <v>34</v>
      </c>
      <c r="D32" s="18">
        <v>480.78</v>
      </c>
      <c r="E32" s="18">
        <v>1.2</v>
      </c>
      <c r="F32" s="19"/>
      <c r="G32" s="19"/>
      <c r="H32" s="18">
        <f t="shared" si="3"/>
        <v>481.97999999999996</v>
      </c>
    </row>
    <row r="33" spans="1:8">
      <c r="A33" s="17"/>
      <c r="B33" s="30">
        <v>312012</v>
      </c>
      <c r="C33" s="17" t="s">
        <v>35</v>
      </c>
      <c r="D33" s="18">
        <v>6136.87</v>
      </c>
      <c r="E33" s="18">
        <v>-18</v>
      </c>
      <c r="F33" s="19"/>
      <c r="G33" s="19"/>
      <c r="H33" s="18">
        <f t="shared" si="3"/>
        <v>6118.87</v>
      </c>
    </row>
    <row r="34" spans="1:8">
      <c r="A34" s="17"/>
      <c r="B34" s="30">
        <v>312012</v>
      </c>
      <c r="C34" s="17" t="s">
        <v>36</v>
      </c>
      <c r="D34" s="18">
        <v>1694.55</v>
      </c>
      <c r="E34" s="18">
        <v>5.94</v>
      </c>
      <c r="F34" s="19"/>
      <c r="G34" s="19"/>
      <c r="H34" s="32">
        <f t="shared" si="3"/>
        <v>1700.49</v>
      </c>
    </row>
    <row r="35" spans="1:8">
      <c r="A35" s="17"/>
      <c r="B35" s="30">
        <v>312012</v>
      </c>
      <c r="C35" s="17" t="s">
        <v>37</v>
      </c>
      <c r="D35" s="18">
        <v>1252173</v>
      </c>
      <c r="E35" s="20">
        <v>72739</v>
      </c>
      <c r="F35" s="19"/>
      <c r="G35" s="19"/>
      <c r="H35" s="18">
        <f t="shared" si="3"/>
        <v>1324912</v>
      </c>
    </row>
    <row r="36" spans="1:8">
      <c r="A36" s="17"/>
      <c r="B36" s="30">
        <v>312012</v>
      </c>
      <c r="C36" s="17" t="s">
        <v>38</v>
      </c>
      <c r="D36" s="18">
        <v>23190</v>
      </c>
      <c r="E36" s="20">
        <v>742</v>
      </c>
      <c r="F36" s="19"/>
      <c r="G36" s="19"/>
      <c r="H36" s="18">
        <f t="shared" si="3"/>
        <v>23932</v>
      </c>
    </row>
    <row r="37" spans="1:8">
      <c r="A37" s="17"/>
      <c r="B37" s="30">
        <v>312012</v>
      </c>
      <c r="C37" s="17" t="s">
        <v>39</v>
      </c>
      <c r="D37" s="18">
        <v>32760</v>
      </c>
      <c r="E37" s="20">
        <v>-10040</v>
      </c>
      <c r="F37" s="19"/>
      <c r="G37" s="19"/>
      <c r="H37" s="18">
        <f t="shared" si="3"/>
        <v>22720</v>
      </c>
    </row>
    <row r="38" spans="1:8">
      <c r="A38" s="26"/>
      <c r="B38" s="26">
        <v>312012</v>
      </c>
      <c r="C38" s="26" t="s">
        <v>40</v>
      </c>
      <c r="D38" s="18">
        <v>0</v>
      </c>
      <c r="E38" s="20"/>
      <c r="F38" s="19"/>
      <c r="G38" s="19">
        <v>879</v>
      </c>
      <c r="H38" s="18">
        <f>SUM(D38:G38)</f>
        <v>879</v>
      </c>
    </row>
    <row r="39" spans="1:8">
      <c r="A39" s="17"/>
      <c r="B39" s="30">
        <v>312012</v>
      </c>
      <c r="C39" s="17" t="s">
        <v>41</v>
      </c>
      <c r="D39" s="18">
        <v>2968</v>
      </c>
      <c r="E39" s="20">
        <v>-861</v>
      </c>
      <c r="F39" s="19"/>
      <c r="G39" s="19"/>
      <c r="H39" s="18">
        <f t="shared" si="3"/>
        <v>2107</v>
      </c>
    </row>
    <row r="40" spans="1:8">
      <c r="A40" s="17"/>
      <c r="B40" s="30">
        <v>312012</v>
      </c>
      <c r="C40" s="17" t="s">
        <v>42</v>
      </c>
      <c r="D40" s="18">
        <v>0</v>
      </c>
      <c r="E40" s="20">
        <v>3641</v>
      </c>
      <c r="F40" s="19"/>
      <c r="G40" s="19"/>
      <c r="H40" s="18">
        <f t="shared" si="3"/>
        <v>3641</v>
      </c>
    </row>
    <row r="41" spans="1:8">
      <c r="A41" s="17"/>
      <c r="B41" s="30"/>
      <c r="C41" s="17" t="s">
        <v>43</v>
      </c>
      <c r="D41" s="18">
        <v>0</v>
      </c>
      <c r="E41" s="20">
        <v>10700</v>
      </c>
      <c r="F41" s="19"/>
      <c r="G41" s="19"/>
      <c r="H41" s="18">
        <f t="shared" si="3"/>
        <v>10700</v>
      </c>
    </row>
    <row r="42" spans="1:8">
      <c r="A42" s="17"/>
      <c r="B42" s="30"/>
      <c r="C42" s="17" t="s">
        <v>44</v>
      </c>
      <c r="D42" s="18">
        <v>0</v>
      </c>
      <c r="E42" s="20">
        <v>15150</v>
      </c>
      <c r="F42" s="19"/>
      <c r="G42" s="19">
        <v>-6060</v>
      </c>
      <c r="H42" s="18">
        <f>SUM(D42:G42)</f>
        <v>9090</v>
      </c>
    </row>
    <row r="43" spans="1:8">
      <c r="A43" s="17"/>
      <c r="B43" s="30">
        <v>312012</v>
      </c>
      <c r="C43" s="17" t="s">
        <v>45</v>
      </c>
      <c r="D43" s="18">
        <v>16764</v>
      </c>
      <c r="E43" s="20">
        <v>-814</v>
      </c>
      <c r="F43" s="19"/>
      <c r="G43" s="19"/>
      <c r="H43" s="18">
        <f t="shared" si="3"/>
        <v>15950</v>
      </c>
    </row>
    <row r="44" spans="1:8">
      <c r="A44" s="17"/>
      <c r="B44" s="30">
        <v>312012</v>
      </c>
      <c r="C44" s="17" t="s">
        <v>46</v>
      </c>
      <c r="D44" s="18">
        <v>0</v>
      </c>
      <c r="E44" s="18"/>
      <c r="F44" s="19"/>
      <c r="G44" s="19"/>
      <c r="H44" s="18">
        <f t="shared" si="3"/>
        <v>0</v>
      </c>
    </row>
    <row r="45" spans="1:8">
      <c r="A45" s="17"/>
      <c r="B45" s="30">
        <v>312012</v>
      </c>
      <c r="C45" s="17" t="s">
        <v>47</v>
      </c>
      <c r="D45" s="18">
        <v>13450</v>
      </c>
      <c r="E45" s="18">
        <v>515</v>
      </c>
      <c r="F45" s="19"/>
      <c r="G45" s="19"/>
      <c r="H45" s="18">
        <f t="shared" si="3"/>
        <v>13965</v>
      </c>
    </row>
    <row r="46" spans="1:8">
      <c r="A46" s="17"/>
      <c r="B46" s="30">
        <v>312012</v>
      </c>
      <c r="C46" s="17" t="s">
        <v>48</v>
      </c>
      <c r="D46" s="18">
        <v>0</v>
      </c>
      <c r="E46" s="18"/>
      <c r="F46" s="19"/>
      <c r="G46" s="19"/>
      <c r="H46" s="18">
        <f t="shared" si="3"/>
        <v>0</v>
      </c>
    </row>
    <row r="47" spans="1:8">
      <c r="A47" s="26"/>
      <c r="B47" s="26">
        <v>311</v>
      </c>
      <c r="C47" s="26" t="s">
        <v>49</v>
      </c>
      <c r="D47" s="18">
        <v>0</v>
      </c>
      <c r="E47" s="18"/>
      <c r="F47" s="19"/>
      <c r="G47" s="19"/>
      <c r="H47" s="18">
        <f t="shared" si="3"/>
        <v>0</v>
      </c>
    </row>
    <row r="48" spans="1:8">
      <c r="A48" s="26"/>
      <c r="B48" s="26">
        <v>312001</v>
      </c>
      <c r="C48" s="26" t="s">
        <v>50</v>
      </c>
      <c r="D48" s="18">
        <v>0</v>
      </c>
      <c r="E48" s="18"/>
      <c r="F48" s="19"/>
      <c r="G48" s="19"/>
      <c r="H48" s="18">
        <f t="shared" si="3"/>
        <v>0</v>
      </c>
    </row>
    <row r="49" spans="1:8">
      <c r="A49" s="26"/>
      <c r="B49" s="26">
        <v>312</v>
      </c>
      <c r="C49" s="26" t="s">
        <v>51</v>
      </c>
      <c r="D49" s="18">
        <v>2072.8000000000002</v>
      </c>
      <c r="E49" s="18"/>
      <c r="F49" s="19"/>
      <c r="G49" s="19"/>
      <c r="H49" s="18">
        <f t="shared" si="3"/>
        <v>2072.8000000000002</v>
      </c>
    </row>
    <row r="50" spans="1:8">
      <c r="A50" s="17"/>
      <c r="B50" s="30">
        <v>312012</v>
      </c>
      <c r="C50" s="17" t="s">
        <v>52</v>
      </c>
      <c r="D50" s="18">
        <v>0</v>
      </c>
      <c r="E50" s="18"/>
      <c r="F50" s="19"/>
      <c r="G50" s="19"/>
      <c r="H50" s="18">
        <f t="shared" si="3"/>
        <v>0</v>
      </c>
    </row>
    <row r="51" spans="1:8">
      <c r="A51" s="17"/>
      <c r="B51" s="30">
        <v>312001</v>
      </c>
      <c r="C51" s="17" t="s">
        <v>53</v>
      </c>
      <c r="D51" s="18">
        <v>0</v>
      </c>
      <c r="E51" s="18"/>
      <c r="F51" s="19"/>
      <c r="G51" s="19"/>
      <c r="H51" s="18">
        <f t="shared" si="3"/>
        <v>0</v>
      </c>
    </row>
    <row r="52" spans="1:8">
      <c r="A52" s="26"/>
      <c r="B52" s="26">
        <v>312008</v>
      </c>
      <c r="C52" s="26" t="s">
        <v>54</v>
      </c>
      <c r="D52" s="18">
        <v>0</v>
      </c>
      <c r="E52" s="18"/>
      <c r="F52" s="19"/>
      <c r="G52" s="19"/>
      <c r="H52" s="18">
        <f t="shared" si="3"/>
        <v>0</v>
      </c>
    </row>
    <row r="53" spans="1:8">
      <c r="A53" s="26"/>
      <c r="B53" s="26">
        <v>311</v>
      </c>
      <c r="C53" s="26" t="s">
        <v>55</v>
      </c>
      <c r="D53" s="18">
        <v>0</v>
      </c>
      <c r="E53" s="18"/>
      <c r="F53" s="19"/>
      <c r="G53" s="19"/>
      <c r="H53" s="18">
        <f t="shared" si="3"/>
        <v>0</v>
      </c>
    </row>
    <row r="54" spans="1:8">
      <c r="A54" s="26"/>
      <c r="B54" s="26" t="s">
        <v>56</v>
      </c>
      <c r="C54" s="26" t="s">
        <v>57</v>
      </c>
      <c r="D54" s="18">
        <v>0</v>
      </c>
      <c r="E54" s="18"/>
      <c r="F54" s="19"/>
      <c r="G54" s="19"/>
      <c r="H54" s="18">
        <f t="shared" si="3"/>
        <v>0</v>
      </c>
    </row>
    <row r="55" spans="1:8">
      <c r="A55" s="17"/>
      <c r="B55" s="30">
        <v>312012</v>
      </c>
      <c r="C55" s="17" t="s">
        <v>58</v>
      </c>
      <c r="D55" s="18">
        <v>0</v>
      </c>
      <c r="E55" s="18"/>
      <c r="F55" s="19"/>
      <c r="G55" s="19"/>
      <c r="H55" s="18">
        <f t="shared" si="3"/>
        <v>0</v>
      </c>
    </row>
    <row r="56" spans="1:8">
      <c r="A56" s="34"/>
      <c r="B56" s="34">
        <v>300</v>
      </c>
      <c r="C56" s="34" t="s">
        <v>59</v>
      </c>
      <c r="D56" s="23">
        <f>SUM(D28:D55)</f>
        <v>1356687.3800000001</v>
      </c>
      <c r="E56" s="34">
        <f>SUM(E28:E55)</f>
        <v>91778.66</v>
      </c>
      <c r="F56" s="35"/>
      <c r="G56" s="24">
        <f>SUM(G28:G55)</f>
        <v>-5181</v>
      </c>
      <c r="H56" s="23">
        <f>SUM(H28:H55)</f>
        <v>1443285.04</v>
      </c>
    </row>
    <row r="57" spans="1:8">
      <c r="A57" s="21"/>
      <c r="B57" s="22"/>
      <c r="C57" s="22" t="s">
        <v>60</v>
      </c>
      <c r="D57" s="23">
        <v>33000</v>
      </c>
      <c r="E57" s="23"/>
      <c r="F57" s="24"/>
      <c r="G57" s="24"/>
      <c r="H57" s="23">
        <f>SUM(D57:F57)</f>
        <v>33000</v>
      </c>
    </row>
    <row r="58" spans="1:8">
      <c r="A58" s="21"/>
      <c r="B58" s="22">
        <v>513001</v>
      </c>
      <c r="C58" s="22" t="s">
        <v>61</v>
      </c>
      <c r="D58" s="23">
        <v>0</v>
      </c>
      <c r="E58" s="23"/>
      <c r="F58" s="24"/>
      <c r="G58" s="24"/>
      <c r="H58" s="23">
        <f>SUM(D58:F58)</f>
        <v>0</v>
      </c>
    </row>
    <row r="59" spans="1:8">
      <c r="A59" s="17"/>
      <c r="B59" s="17">
        <v>453</v>
      </c>
      <c r="C59" s="17" t="s">
        <v>62</v>
      </c>
      <c r="D59" s="18">
        <v>0</v>
      </c>
      <c r="E59" s="18"/>
      <c r="F59" s="19">
        <v>80910.52</v>
      </c>
      <c r="G59" s="19"/>
      <c r="H59" s="18">
        <f t="shared" ref="H59:H60" si="4">SUM(D59:F59)</f>
        <v>80910.52</v>
      </c>
    </row>
    <row r="60" spans="1:8">
      <c r="A60" s="17"/>
      <c r="B60" s="17">
        <v>453</v>
      </c>
      <c r="C60" s="17" t="s">
        <v>63</v>
      </c>
      <c r="D60" s="18">
        <v>0</v>
      </c>
      <c r="E60" s="18"/>
      <c r="F60" s="19">
        <v>5439.48</v>
      </c>
      <c r="G60" s="19"/>
      <c r="H60" s="18">
        <f t="shared" si="4"/>
        <v>5439.48</v>
      </c>
    </row>
    <row r="61" spans="1:8">
      <c r="A61" s="21"/>
      <c r="B61" s="22"/>
      <c r="C61" s="22" t="s">
        <v>64</v>
      </c>
      <c r="D61" s="23">
        <f>SUM(D59:D60)</f>
        <v>0</v>
      </c>
      <c r="E61" s="23"/>
      <c r="F61" s="24">
        <f>SUM(F59:F60)</f>
        <v>86350</v>
      </c>
      <c r="G61" s="24"/>
      <c r="H61" s="23">
        <f>SUM(D61:F61)</f>
        <v>86350</v>
      </c>
    </row>
    <row r="62" spans="1:8">
      <c r="A62" s="17"/>
      <c r="B62" s="17">
        <v>454001</v>
      </c>
      <c r="C62" s="17" t="s">
        <v>65</v>
      </c>
      <c r="D62" s="18">
        <v>0</v>
      </c>
      <c r="E62" s="18"/>
      <c r="F62" s="19"/>
      <c r="G62" s="19"/>
      <c r="H62" s="18">
        <f t="shared" ref="H62:H67" si="5">SUM(D62:F62)</f>
        <v>0</v>
      </c>
    </row>
    <row r="63" spans="1:8">
      <c r="A63" s="17"/>
      <c r="B63" s="17"/>
      <c r="C63" s="17" t="s">
        <v>66</v>
      </c>
      <c r="D63" s="18">
        <v>180000</v>
      </c>
      <c r="E63" s="18"/>
      <c r="F63" s="19"/>
      <c r="G63" s="19">
        <v>43652.86</v>
      </c>
      <c r="H63" s="18">
        <f>SUM(D63:G63)</f>
        <v>223652.86</v>
      </c>
    </row>
    <row r="64" spans="1:8">
      <c r="A64" s="17"/>
      <c r="B64" s="17"/>
      <c r="C64" s="17" t="s">
        <v>67</v>
      </c>
      <c r="D64" s="18">
        <v>0</v>
      </c>
      <c r="E64" s="18"/>
      <c r="F64" s="19"/>
      <c r="G64" s="19"/>
      <c r="H64" s="18">
        <f t="shared" si="5"/>
        <v>0</v>
      </c>
    </row>
    <row r="65" spans="1:8">
      <c r="A65" s="17"/>
      <c r="B65" s="17"/>
      <c r="C65" s="17" t="s">
        <v>68</v>
      </c>
      <c r="D65" s="18">
        <v>0</v>
      </c>
      <c r="E65" s="18"/>
      <c r="F65" s="19"/>
      <c r="G65" s="19">
        <v>2074.8200000000002</v>
      </c>
      <c r="H65" s="18">
        <f>SUM(D65:G65)</f>
        <v>2074.8200000000002</v>
      </c>
    </row>
    <row r="66" spans="1:8">
      <c r="A66" s="17"/>
      <c r="B66" s="17"/>
      <c r="C66" s="17" t="s">
        <v>69</v>
      </c>
      <c r="D66" s="20">
        <v>91629.87</v>
      </c>
      <c r="E66" s="18"/>
      <c r="F66" s="19">
        <v>13205.51</v>
      </c>
      <c r="G66" s="19"/>
      <c r="H66" s="18">
        <f t="shared" si="5"/>
        <v>104835.37999999999</v>
      </c>
    </row>
    <row r="67" spans="1:8">
      <c r="A67" s="17"/>
      <c r="B67" s="17"/>
      <c r="C67" s="17" t="s">
        <v>70</v>
      </c>
      <c r="D67" s="18">
        <v>0</v>
      </c>
      <c r="E67" s="18"/>
      <c r="F67" s="19"/>
      <c r="G67" s="19"/>
      <c r="H67" s="18">
        <f t="shared" si="5"/>
        <v>0</v>
      </c>
    </row>
    <row r="68" spans="1:8" ht="15.75" thickBot="1">
      <c r="A68" s="38"/>
      <c r="B68" s="39"/>
      <c r="C68" s="39" t="s">
        <v>71</v>
      </c>
      <c r="D68" s="40">
        <f>SUM(D62:D67)</f>
        <v>271629.87</v>
      </c>
      <c r="E68" s="40"/>
      <c r="F68" s="41">
        <f>SUM(F62:F67)</f>
        <v>13205.51</v>
      </c>
      <c r="G68" s="41">
        <f>SUM(G62:G67)</f>
        <v>45727.68</v>
      </c>
      <c r="H68" s="40">
        <f>SUM(D68:G68)</f>
        <v>330563.06</v>
      </c>
    </row>
    <row r="69" spans="1:8" ht="15.75" thickBot="1">
      <c r="A69" s="73" t="s">
        <v>72</v>
      </c>
      <c r="B69" s="74"/>
      <c r="C69" s="75"/>
      <c r="D69" s="42">
        <f>SUM(D16+D27+D56+D57+D58+D61+D68)</f>
        <v>3745729.7300000004</v>
      </c>
      <c r="E69" s="42">
        <f>SUM(E16+E27+E56+E57+E58+E61+E68)</f>
        <v>91778.66</v>
      </c>
      <c r="F69" s="43">
        <f>SUM(F16+F27+F56+F57+F58+F61+F68)</f>
        <v>139552.51</v>
      </c>
      <c r="G69" s="43">
        <f>SUM(G16+G27+G56+G57+G58+G61+G68)</f>
        <v>56618.64</v>
      </c>
      <c r="H69" s="42">
        <f>SUM(H16+H27+H56+H57+H58+H61+H68)</f>
        <v>4033679.54</v>
      </c>
    </row>
    <row r="77" spans="1:8" ht="15.75" thickBot="1">
      <c r="A77" s="45" t="s">
        <v>75</v>
      </c>
      <c r="B77" s="44"/>
      <c r="C77" s="44"/>
      <c r="D77" s="46"/>
      <c r="E77" s="78" t="s">
        <v>1</v>
      </c>
      <c r="F77" s="79"/>
      <c r="G77" s="80"/>
      <c r="H77" s="5"/>
    </row>
    <row r="78" spans="1:8" ht="27" thickBot="1">
      <c r="A78" s="6" t="s">
        <v>2</v>
      </c>
      <c r="B78" s="7" t="s">
        <v>3</v>
      </c>
      <c r="C78" s="7" t="s">
        <v>4</v>
      </c>
      <c r="D78" s="11" t="s">
        <v>5</v>
      </c>
      <c r="E78" s="47">
        <v>42433</v>
      </c>
      <c r="F78" s="48">
        <v>42464</v>
      </c>
      <c r="G78" s="49" t="s">
        <v>6</v>
      </c>
      <c r="H78" s="11" t="s">
        <v>7</v>
      </c>
    </row>
    <row r="79" spans="1:8">
      <c r="A79" s="50" t="s">
        <v>76</v>
      </c>
      <c r="B79" s="50">
        <v>642006</v>
      </c>
      <c r="C79" s="50" t="s">
        <v>77</v>
      </c>
      <c r="D79" s="16">
        <v>787.9</v>
      </c>
      <c r="E79" s="51"/>
      <c r="F79" s="52"/>
      <c r="G79" s="52"/>
      <c r="H79" s="16">
        <f t="shared" ref="H79:H88" si="6">SUM(D79:F79)</f>
        <v>787.9</v>
      </c>
    </row>
    <row r="80" spans="1:8">
      <c r="A80" s="17" t="s">
        <v>78</v>
      </c>
      <c r="B80" s="17">
        <v>637005</v>
      </c>
      <c r="C80" s="17" t="s">
        <v>79</v>
      </c>
      <c r="D80" s="18">
        <v>3060</v>
      </c>
      <c r="E80" s="18"/>
      <c r="F80" s="19"/>
      <c r="G80" s="19"/>
      <c r="H80" s="18">
        <f t="shared" si="6"/>
        <v>3060</v>
      </c>
    </row>
    <row r="81" spans="1:8">
      <c r="A81" s="22" t="s">
        <v>80</v>
      </c>
      <c r="B81" s="22" t="s">
        <v>81</v>
      </c>
      <c r="C81" s="22" t="s">
        <v>82</v>
      </c>
      <c r="D81" s="23">
        <f>SUM(D79:D80)</f>
        <v>3847.9</v>
      </c>
      <c r="E81" s="34"/>
      <c r="F81" s="35"/>
      <c r="G81" s="35"/>
      <c r="H81" s="23">
        <f t="shared" si="6"/>
        <v>3847.9</v>
      </c>
    </row>
    <row r="82" spans="1:8">
      <c r="A82" s="17" t="s">
        <v>76</v>
      </c>
      <c r="B82" s="17">
        <v>630</v>
      </c>
      <c r="C82" s="17" t="s">
        <v>83</v>
      </c>
      <c r="D82" s="18">
        <v>4720</v>
      </c>
      <c r="E82" s="18"/>
      <c r="F82" s="19"/>
      <c r="G82" s="19"/>
      <c r="H82" s="18">
        <f t="shared" si="6"/>
        <v>4720</v>
      </c>
    </row>
    <row r="83" spans="1:8">
      <c r="A83" s="17" t="s">
        <v>76</v>
      </c>
      <c r="B83" s="17">
        <v>637003</v>
      </c>
      <c r="C83" s="17" t="s">
        <v>84</v>
      </c>
      <c r="D83" s="18">
        <v>300</v>
      </c>
      <c r="E83" s="18"/>
      <c r="F83" s="19"/>
      <c r="G83" s="19"/>
      <c r="H83" s="18">
        <f t="shared" si="6"/>
        <v>300</v>
      </c>
    </row>
    <row r="84" spans="1:8">
      <c r="A84" s="17" t="s">
        <v>76</v>
      </c>
      <c r="B84" s="17">
        <v>611</v>
      </c>
      <c r="C84" s="17" t="s">
        <v>85</v>
      </c>
      <c r="D84" s="18">
        <v>1716</v>
      </c>
      <c r="E84" s="18"/>
      <c r="F84" s="19"/>
      <c r="G84" s="19"/>
      <c r="H84" s="18">
        <f t="shared" si="6"/>
        <v>1716</v>
      </c>
    </row>
    <row r="85" spans="1:8">
      <c r="A85" s="17" t="s">
        <v>76</v>
      </c>
      <c r="B85" s="17">
        <v>620</v>
      </c>
      <c r="C85" s="17" t="s">
        <v>86</v>
      </c>
      <c r="D85" s="18">
        <v>600</v>
      </c>
      <c r="E85" s="18"/>
      <c r="F85" s="19"/>
      <c r="G85" s="19"/>
      <c r="H85" s="18">
        <f t="shared" si="6"/>
        <v>600</v>
      </c>
    </row>
    <row r="86" spans="1:8">
      <c r="A86" s="17"/>
      <c r="B86" s="17">
        <v>633004</v>
      </c>
      <c r="C86" s="17" t="s">
        <v>87</v>
      </c>
      <c r="D86" s="18">
        <v>1000</v>
      </c>
      <c r="E86" s="18"/>
      <c r="F86" s="19"/>
      <c r="G86" s="19"/>
      <c r="H86" s="18">
        <f t="shared" si="6"/>
        <v>1000</v>
      </c>
    </row>
    <row r="87" spans="1:8">
      <c r="A87" s="53" t="s">
        <v>88</v>
      </c>
      <c r="B87" s="53" t="s">
        <v>76</v>
      </c>
      <c r="C87" s="53" t="s">
        <v>89</v>
      </c>
      <c r="D87" s="54">
        <f>SUM(D82:D86)</f>
        <v>8336</v>
      </c>
      <c r="E87" s="54"/>
      <c r="F87" s="55"/>
      <c r="G87" s="55"/>
      <c r="H87" s="54">
        <f t="shared" si="6"/>
        <v>8336</v>
      </c>
    </row>
    <row r="88" spans="1:8">
      <c r="A88" s="17" t="s">
        <v>78</v>
      </c>
      <c r="B88" s="17">
        <v>633006</v>
      </c>
      <c r="C88" s="17" t="s">
        <v>90</v>
      </c>
      <c r="D88" s="18">
        <v>30</v>
      </c>
      <c r="E88" s="18"/>
      <c r="F88" s="19"/>
      <c r="G88" s="19"/>
      <c r="H88" s="18">
        <f t="shared" si="6"/>
        <v>30</v>
      </c>
    </row>
    <row r="89" spans="1:8">
      <c r="A89" s="17" t="s">
        <v>78</v>
      </c>
      <c r="B89" s="17">
        <v>637027</v>
      </c>
      <c r="C89" s="17" t="s">
        <v>91</v>
      </c>
      <c r="D89" s="18">
        <v>625</v>
      </c>
      <c r="E89" s="18"/>
      <c r="F89" s="19"/>
      <c r="G89" s="19"/>
      <c r="H89" s="18">
        <f t="shared" ref="H89:H102" si="7">SUM(D89:F89)</f>
        <v>625</v>
      </c>
    </row>
    <row r="90" spans="1:8">
      <c r="A90" s="17" t="s">
        <v>78</v>
      </c>
      <c r="B90" s="17">
        <v>620</v>
      </c>
      <c r="C90" s="17" t="s">
        <v>92</v>
      </c>
      <c r="D90" s="18">
        <v>210</v>
      </c>
      <c r="E90" s="18"/>
      <c r="F90" s="19"/>
      <c r="G90" s="19"/>
      <c r="H90" s="18">
        <f t="shared" si="7"/>
        <v>210</v>
      </c>
    </row>
    <row r="91" spans="1:8">
      <c r="A91" s="53" t="s">
        <v>88</v>
      </c>
      <c r="B91" s="53" t="s">
        <v>78</v>
      </c>
      <c r="C91" s="53" t="s">
        <v>93</v>
      </c>
      <c r="D91" s="54">
        <f>SUM(D88:D90)</f>
        <v>865</v>
      </c>
      <c r="E91" s="54"/>
      <c r="F91" s="55"/>
      <c r="G91" s="55"/>
      <c r="H91" s="54">
        <f t="shared" si="7"/>
        <v>865</v>
      </c>
    </row>
    <row r="92" spans="1:8">
      <c r="A92" s="17" t="s">
        <v>94</v>
      </c>
      <c r="B92" s="17">
        <v>633009</v>
      </c>
      <c r="C92" s="17" t="s">
        <v>95</v>
      </c>
      <c r="D92" s="18">
        <v>0</v>
      </c>
      <c r="E92" s="18"/>
      <c r="F92" s="19"/>
      <c r="G92" s="19"/>
      <c r="H92" s="18">
        <f t="shared" si="7"/>
        <v>0</v>
      </c>
    </row>
    <row r="93" spans="1:8">
      <c r="A93" s="53" t="s">
        <v>88</v>
      </c>
      <c r="B93" s="53" t="s">
        <v>94</v>
      </c>
      <c r="C93" s="53" t="s">
        <v>96</v>
      </c>
      <c r="D93" s="54">
        <f>SUM(D92:D92)</f>
        <v>0</v>
      </c>
      <c r="E93" s="54"/>
      <c r="F93" s="55"/>
      <c r="G93" s="55"/>
      <c r="H93" s="54">
        <f t="shared" si="7"/>
        <v>0</v>
      </c>
    </row>
    <row r="94" spans="1:8">
      <c r="A94" s="22" t="s">
        <v>97</v>
      </c>
      <c r="B94" s="22" t="s">
        <v>98</v>
      </c>
      <c r="C94" s="22" t="s">
        <v>99</v>
      </c>
      <c r="D94" s="23">
        <f>SUM(D87+D91+D93)</f>
        <v>9201</v>
      </c>
      <c r="E94" s="23"/>
      <c r="F94" s="24"/>
      <c r="G94" s="24"/>
      <c r="H94" s="23">
        <f t="shared" si="7"/>
        <v>9201</v>
      </c>
    </row>
    <row r="95" spans="1:8">
      <c r="A95" s="17" t="s">
        <v>76</v>
      </c>
      <c r="B95" s="17">
        <v>637026</v>
      </c>
      <c r="C95" s="17" t="s">
        <v>100</v>
      </c>
      <c r="D95" s="18">
        <v>13080</v>
      </c>
      <c r="E95" s="18"/>
      <c r="F95" s="19"/>
      <c r="G95" s="19"/>
      <c r="H95" s="18">
        <f t="shared" si="7"/>
        <v>13080</v>
      </c>
    </row>
    <row r="96" spans="1:8">
      <c r="A96" s="17" t="s">
        <v>76</v>
      </c>
      <c r="B96" s="17">
        <v>620</v>
      </c>
      <c r="C96" s="17" t="s">
        <v>101</v>
      </c>
      <c r="D96" s="18">
        <v>4250</v>
      </c>
      <c r="E96" s="18"/>
      <c r="F96" s="19"/>
      <c r="G96" s="19"/>
      <c r="H96" s="18">
        <f>SUM(D96:F96)</f>
        <v>4250</v>
      </c>
    </row>
    <row r="97" spans="1:8">
      <c r="A97" s="32" t="s">
        <v>76</v>
      </c>
      <c r="B97" s="32"/>
      <c r="C97" s="32" t="s">
        <v>102</v>
      </c>
      <c r="D97" s="32">
        <v>0</v>
      </c>
      <c r="E97" s="32"/>
      <c r="F97" s="32">
        <v>6926.02</v>
      </c>
      <c r="G97" s="33"/>
      <c r="H97" s="32">
        <f>SUM(D97:F97)</f>
        <v>6926.02</v>
      </c>
    </row>
    <row r="98" spans="1:8">
      <c r="A98" s="53" t="s">
        <v>88</v>
      </c>
      <c r="B98" s="53" t="s">
        <v>76</v>
      </c>
      <c r="C98" s="53" t="s">
        <v>103</v>
      </c>
      <c r="D98" s="54">
        <f>SUM(D95:D97)</f>
        <v>17330</v>
      </c>
      <c r="E98" s="54"/>
      <c r="F98" s="55">
        <f>SUM(F95:F97)</f>
        <v>6926.02</v>
      </c>
      <c r="G98" s="55"/>
      <c r="H98" s="54">
        <f t="shared" si="7"/>
        <v>24256.02</v>
      </c>
    </row>
    <row r="99" spans="1:8">
      <c r="A99" s="17" t="s">
        <v>78</v>
      </c>
      <c r="B99" s="17">
        <v>637001</v>
      </c>
      <c r="C99" s="17" t="s">
        <v>104</v>
      </c>
      <c r="D99" s="18">
        <v>650</v>
      </c>
      <c r="E99" s="18"/>
      <c r="F99" s="19"/>
      <c r="G99" s="19"/>
      <c r="H99" s="18">
        <f t="shared" si="7"/>
        <v>650</v>
      </c>
    </row>
    <row r="100" spans="1:8">
      <c r="A100" s="17" t="s">
        <v>78</v>
      </c>
      <c r="B100" s="17">
        <v>631001</v>
      </c>
      <c r="C100" s="17" t="s">
        <v>105</v>
      </c>
      <c r="D100" s="18">
        <v>400</v>
      </c>
      <c r="E100" s="18"/>
      <c r="F100" s="19"/>
      <c r="G100" s="19"/>
      <c r="H100" s="18">
        <f t="shared" si="7"/>
        <v>400</v>
      </c>
    </row>
    <row r="101" spans="1:8">
      <c r="A101" s="53" t="s">
        <v>88</v>
      </c>
      <c r="B101" s="53" t="s">
        <v>78</v>
      </c>
      <c r="C101" s="53" t="s">
        <v>106</v>
      </c>
      <c r="D101" s="54">
        <f>SUM(D99:D100)</f>
        <v>1050</v>
      </c>
      <c r="E101" s="54"/>
      <c r="F101" s="55"/>
      <c r="G101" s="55"/>
      <c r="H101" s="54">
        <f t="shared" si="7"/>
        <v>1050</v>
      </c>
    </row>
    <row r="102" spans="1:8">
      <c r="A102" s="22" t="s">
        <v>107</v>
      </c>
      <c r="B102" s="22" t="s">
        <v>108</v>
      </c>
      <c r="C102" s="22" t="s">
        <v>109</v>
      </c>
      <c r="D102" s="23">
        <f>SUM(D98+D101)</f>
        <v>18380</v>
      </c>
      <c r="E102" s="23"/>
      <c r="F102" s="24">
        <f>SUM(F98+F101)</f>
        <v>6926.02</v>
      </c>
      <c r="G102" s="24"/>
      <c r="H102" s="23">
        <f t="shared" si="7"/>
        <v>25306.02</v>
      </c>
    </row>
    <row r="103" spans="1:8">
      <c r="A103" s="17" t="s">
        <v>94</v>
      </c>
      <c r="B103" s="17" t="s">
        <v>17</v>
      </c>
      <c r="C103" s="17" t="s">
        <v>110</v>
      </c>
      <c r="D103" s="32">
        <v>7831.42</v>
      </c>
      <c r="E103" s="32">
        <v>-12.06</v>
      </c>
      <c r="F103" s="33"/>
      <c r="G103" s="33"/>
      <c r="H103" s="32">
        <f>SUM(D103:F103)</f>
        <v>7819.36</v>
      </c>
    </row>
    <row r="104" spans="1:8">
      <c r="A104" s="17" t="s">
        <v>111</v>
      </c>
      <c r="B104" s="17"/>
      <c r="C104" s="17" t="s">
        <v>112</v>
      </c>
      <c r="D104" s="18">
        <v>21375</v>
      </c>
      <c r="E104" s="18">
        <v>18.72</v>
      </c>
      <c r="F104" s="19"/>
      <c r="G104" s="19"/>
      <c r="H104" s="18">
        <f>SUM(D104:F104)</f>
        <v>21393.72</v>
      </c>
    </row>
    <row r="105" spans="1:8">
      <c r="A105" s="56" t="s">
        <v>113</v>
      </c>
      <c r="B105" s="17"/>
      <c r="C105" s="57" t="s">
        <v>114</v>
      </c>
      <c r="D105" s="18">
        <v>0</v>
      </c>
      <c r="E105" s="18"/>
      <c r="F105" s="19"/>
      <c r="G105" s="19"/>
      <c r="H105" s="18">
        <f>SUM(D105:F105)</f>
        <v>0</v>
      </c>
    </row>
    <row r="106" spans="1:8">
      <c r="A106" s="22" t="s">
        <v>115</v>
      </c>
      <c r="B106" s="22" t="s">
        <v>116</v>
      </c>
      <c r="C106" s="22" t="s">
        <v>117</v>
      </c>
      <c r="D106" s="34">
        <f>SUM(D103:D105)</f>
        <v>29206.42</v>
      </c>
      <c r="E106" s="34">
        <f>SUM(E103:E105)</f>
        <v>6.6599999999999984</v>
      </c>
      <c r="F106" s="35"/>
      <c r="G106" s="35"/>
      <c r="H106" s="34">
        <f>SUM(H103:H105)</f>
        <v>29213.08</v>
      </c>
    </row>
    <row r="107" spans="1:8">
      <c r="A107" s="30" t="s">
        <v>78</v>
      </c>
      <c r="B107" s="30">
        <v>633006</v>
      </c>
      <c r="C107" s="30" t="s">
        <v>118</v>
      </c>
      <c r="D107" s="18">
        <v>10</v>
      </c>
      <c r="E107" s="18"/>
      <c r="F107" s="19"/>
      <c r="G107" s="19"/>
      <c r="H107" s="18">
        <f t="shared" ref="H107:H120" si="8">SUM(D107:F107)</f>
        <v>10</v>
      </c>
    </row>
    <row r="108" spans="1:8">
      <c r="A108" s="30" t="s">
        <v>78</v>
      </c>
      <c r="B108" s="30">
        <v>633010</v>
      </c>
      <c r="C108" s="30" t="s">
        <v>119</v>
      </c>
      <c r="D108" s="18">
        <v>0</v>
      </c>
      <c r="E108" s="18"/>
      <c r="F108" s="19"/>
      <c r="G108" s="19"/>
      <c r="H108" s="18">
        <f t="shared" si="8"/>
        <v>0</v>
      </c>
    </row>
    <row r="109" spans="1:8">
      <c r="A109" s="17" t="s">
        <v>78</v>
      </c>
      <c r="B109" s="58">
        <v>635.63400000000001</v>
      </c>
      <c r="C109" s="17" t="s">
        <v>120</v>
      </c>
      <c r="D109" s="18">
        <v>300</v>
      </c>
      <c r="E109" s="18"/>
      <c r="F109" s="19"/>
      <c r="G109" s="19"/>
      <c r="H109" s="18">
        <f t="shared" si="8"/>
        <v>300</v>
      </c>
    </row>
    <row r="110" spans="1:8">
      <c r="A110" s="17" t="s">
        <v>78</v>
      </c>
      <c r="B110" s="17">
        <v>634001</v>
      </c>
      <c r="C110" s="17" t="s">
        <v>121</v>
      </c>
      <c r="D110" s="18">
        <v>400</v>
      </c>
      <c r="E110" s="18"/>
      <c r="F110" s="19"/>
      <c r="G110" s="19"/>
      <c r="H110" s="18">
        <f t="shared" si="8"/>
        <v>400</v>
      </c>
    </row>
    <row r="111" spans="1:8">
      <c r="A111" s="17" t="s">
        <v>78</v>
      </c>
      <c r="B111" s="17">
        <v>634003</v>
      </c>
      <c r="C111" s="17" t="s">
        <v>122</v>
      </c>
      <c r="D111" s="18">
        <v>400</v>
      </c>
      <c r="E111" s="18"/>
      <c r="F111" s="19"/>
      <c r="G111" s="19"/>
      <c r="H111" s="18">
        <f t="shared" si="8"/>
        <v>400</v>
      </c>
    </row>
    <row r="112" spans="1:8">
      <c r="A112" s="17" t="s">
        <v>78</v>
      </c>
      <c r="B112" s="17">
        <v>633010</v>
      </c>
      <c r="C112" s="17" t="s">
        <v>123</v>
      </c>
      <c r="D112" s="20">
        <v>1000</v>
      </c>
      <c r="E112" s="18"/>
      <c r="F112" s="19"/>
      <c r="G112" s="19"/>
      <c r="H112" s="18">
        <f t="shared" si="8"/>
        <v>1000</v>
      </c>
    </row>
    <row r="113" spans="1:8">
      <c r="A113" s="17" t="s">
        <v>78</v>
      </c>
      <c r="B113" s="17">
        <v>637</v>
      </c>
      <c r="C113" s="17" t="s">
        <v>124</v>
      </c>
      <c r="D113" s="18">
        <v>300</v>
      </c>
      <c r="E113" s="18"/>
      <c r="F113" s="19"/>
      <c r="G113" s="19"/>
      <c r="H113" s="18">
        <f t="shared" si="8"/>
        <v>300</v>
      </c>
    </row>
    <row r="114" spans="1:8">
      <c r="A114" s="30" t="s">
        <v>78</v>
      </c>
      <c r="B114" s="30">
        <v>700</v>
      </c>
      <c r="C114" s="30" t="s">
        <v>125</v>
      </c>
      <c r="D114" s="18">
        <v>0</v>
      </c>
      <c r="E114" s="18"/>
      <c r="F114" s="19"/>
      <c r="G114" s="19"/>
      <c r="H114" s="18">
        <f t="shared" si="8"/>
        <v>0</v>
      </c>
    </row>
    <row r="115" spans="1:8">
      <c r="A115" s="17" t="s">
        <v>78</v>
      </c>
      <c r="B115" s="17">
        <v>637005</v>
      </c>
      <c r="C115" s="17" t="s">
        <v>126</v>
      </c>
      <c r="D115" s="18">
        <v>150</v>
      </c>
      <c r="E115" s="18"/>
      <c r="F115" s="19"/>
      <c r="G115" s="19"/>
      <c r="H115" s="18">
        <f t="shared" si="8"/>
        <v>150</v>
      </c>
    </row>
    <row r="116" spans="1:8">
      <c r="A116" s="53" t="s">
        <v>88</v>
      </c>
      <c r="B116" s="53" t="s">
        <v>78</v>
      </c>
      <c r="C116" s="53" t="s">
        <v>127</v>
      </c>
      <c r="D116" s="54">
        <f>SUM(D107:D115)</f>
        <v>2560</v>
      </c>
      <c r="E116" s="54"/>
      <c r="F116" s="55"/>
      <c r="G116" s="55"/>
      <c r="H116" s="54">
        <f t="shared" si="8"/>
        <v>2560</v>
      </c>
    </row>
    <row r="117" spans="1:8">
      <c r="A117" s="53"/>
      <c r="B117" s="53"/>
      <c r="C117" s="53" t="s">
        <v>315</v>
      </c>
      <c r="D117" s="54">
        <v>0</v>
      </c>
      <c r="E117" s="54"/>
      <c r="F117" s="55"/>
      <c r="G117" s="55">
        <v>2975.64</v>
      </c>
      <c r="H117" s="54">
        <f>SUM(D117:G117)</f>
        <v>2975.64</v>
      </c>
    </row>
    <row r="118" spans="1:8">
      <c r="A118" s="22" t="s">
        <v>128</v>
      </c>
      <c r="B118" s="22" t="s">
        <v>129</v>
      </c>
      <c r="C118" s="22" t="s">
        <v>130</v>
      </c>
      <c r="D118" s="23">
        <f>SUM(D116+D117)</f>
        <v>2560</v>
      </c>
      <c r="E118" s="23"/>
      <c r="F118" s="24"/>
      <c r="G118" s="24">
        <f>SUM(G116:G117)</f>
        <v>2975.64</v>
      </c>
      <c r="H118" s="23">
        <f>SUM(H116+H117)</f>
        <v>5535.6399999999994</v>
      </c>
    </row>
    <row r="119" spans="1:8">
      <c r="A119" s="17" t="s">
        <v>76</v>
      </c>
      <c r="B119" s="17">
        <v>635004</v>
      </c>
      <c r="C119" s="17" t="s">
        <v>131</v>
      </c>
      <c r="D119" s="18">
        <v>900</v>
      </c>
      <c r="E119" s="18"/>
      <c r="F119" s="19"/>
      <c r="G119" s="19"/>
      <c r="H119" s="18">
        <f t="shared" si="8"/>
        <v>900</v>
      </c>
    </row>
    <row r="120" spans="1:8">
      <c r="A120" s="26" t="s">
        <v>76</v>
      </c>
      <c r="B120" s="26">
        <v>637005</v>
      </c>
      <c r="C120" s="26" t="s">
        <v>132</v>
      </c>
      <c r="D120" s="18">
        <v>0</v>
      </c>
      <c r="E120" s="18"/>
      <c r="F120" s="19"/>
      <c r="G120" s="19"/>
      <c r="H120" s="18">
        <f t="shared" si="8"/>
        <v>0</v>
      </c>
    </row>
    <row r="121" spans="1:8">
      <c r="A121" s="26" t="s">
        <v>76</v>
      </c>
      <c r="B121" s="26">
        <v>700</v>
      </c>
      <c r="C121" s="26" t="s">
        <v>133</v>
      </c>
      <c r="D121" s="20">
        <v>238500</v>
      </c>
      <c r="E121" s="20"/>
      <c r="F121" s="28">
        <v>-55000</v>
      </c>
      <c r="G121" s="28"/>
      <c r="H121" s="18">
        <f>SUM(D121:F121)</f>
        <v>183500</v>
      </c>
    </row>
    <row r="122" spans="1:8">
      <c r="A122" s="26" t="s">
        <v>76</v>
      </c>
      <c r="B122" s="26">
        <v>721</v>
      </c>
      <c r="C122" s="26" t="s">
        <v>134</v>
      </c>
      <c r="D122" s="20">
        <v>18500</v>
      </c>
      <c r="E122" s="20"/>
      <c r="F122" s="28"/>
      <c r="G122" s="28"/>
      <c r="H122" s="18">
        <f t="shared" ref="H122:H160" si="9">SUM(D122:F122)</f>
        <v>18500</v>
      </c>
    </row>
    <row r="123" spans="1:8">
      <c r="A123" s="26" t="s">
        <v>76</v>
      </c>
      <c r="B123" s="59">
        <v>630</v>
      </c>
      <c r="C123" s="26" t="s">
        <v>135</v>
      </c>
      <c r="D123" s="18">
        <v>0</v>
      </c>
      <c r="E123" s="18"/>
      <c r="F123" s="19"/>
      <c r="G123" s="19"/>
      <c r="H123" s="18">
        <f t="shared" si="9"/>
        <v>0</v>
      </c>
    </row>
    <row r="124" spans="1:8">
      <c r="A124" s="26" t="s">
        <v>76</v>
      </c>
      <c r="B124" s="26">
        <v>636001</v>
      </c>
      <c r="C124" s="26" t="s">
        <v>136</v>
      </c>
      <c r="D124" s="18">
        <v>300</v>
      </c>
      <c r="E124" s="18"/>
      <c r="F124" s="19"/>
      <c r="G124" s="19"/>
      <c r="H124" s="18">
        <f t="shared" si="9"/>
        <v>300</v>
      </c>
    </row>
    <row r="125" spans="1:8">
      <c r="A125" s="26" t="s">
        <v>76</v>
      </c>
      <c r="B125" s="26">
        <v>716</v>
      </c>
      <c r="C125" s="26" t="s">
        <v>137</v>
      </c>
      <c r="D125" s="18">
        <v>0</v>
      </c>
      <c r="E125" s="18"/>
      <c r="F125" s="19"/>
      <c r="G125" s="19"/>
      <c r="H125" s="18">
        <f t="shared" si="9"/>
        <v>0</v>
      </c>
    </row>
    <row r="126" spans="1:8">
      <c r="A126" s="26" t="s">
        <v>76</v>
      </c>
      <c r="B126" s="26">
        <v>716</v>
      </c>
      <c r="C126" s="26" t="s">
        <v>138</v>
      </c>
      <c r="D126" s="18">
        <v>0</v>
      </c>
      <c r="E126" s="18"/>
      <c r="F126" s="19"/>
      <c r="G126" s="19"/>
      <c r="H126" s="18">
        <f t="shared" si="9"/>
        <v>0</v>
      </c>
    </row>
    <row r="127" spans="1:8">
      <c r="A127" s="27" t="s">
        <v>76</v>
      </c>
      <c r="B127" s="27">
        <v>637005</v>
      </c>
      <c r="C127" s="27" t="s">
        <v>139</v>
      </c>
      <c r="D127" s="18">
        <v>0</v>
      </c>
      <c r="E127" s="18"/>
      <c r="F127" s="19"/>
      <c r="G127" s="19"/>
      <c r="H127" s="18">
        <f t="shared" si="9"/>
        <v>0</v>
      </c>
    </row>
    <row r="128" spans="1:8">
      <c r="A128" s="27" t="s">
        <v>76</v>
      </c>
      <c r="B128" s="27">
        <v>637005</v>
      </c>
      <c r="C128" s="27" t="s">
        <v>140</v>
      </c>
      <c r="D128" s="18">
        <v>0</v>
      </c>
      <c r="E128" s="18"/>
      <c r="F128" s="19"/>
      <c r="G128" s="19"/>
      <c r="H128" s="18">
        <f t="shared" si="9"/>
        <v>0</v>
      </c>
    </row>
    <row r="129" spans="1:8">
      <c r="A129" s="27" t="s">
        <v>76</v>
      </c>
      <c r="B129" s="27">
        <v>637027</v>
      </c>
      <c r="C129" s="27" t="s">
        <v>141</v>
      </c>
      <c r="D129" s="18">
        <v>0</v>
      </c>
      <c r="E129" s="18"/>
      <c r="F129" s="19"/>
      <c r="G129" s="19"/>
      <c r="H129" s="18">
        <f t="shared" si="9"/>
        <v>0</v>
      </c>
    </row>
    <row r="130" spans="1:8">
      <c r="A130" s="27" t="s">
        <v>76</v>
      </c>
      <c r="B130" s="27"/>
      <c r="C130" s="27" t="s">
        <v>142</v>
      </c>
      <c r="D130" s="18">
        <v>360</v>
      </c>
      <c r="E130" s="18"/>
      <c r="F130" s="19"/>
      <c r="G130" s="19"/>
      <c r="H130" s="18">
        <f t="shared" si="9"/>
        <v>360</v>
      </c>
    </row>
    <row r="131" spans="1:8">
      <c r="A131" s="27" t="s">
        <v>76</v>
      </c>
      <c r="B131" s="27"/>
      <c r="C131" s="27" t="s">
        <v>143</v>
      </c>
      <c r="D131" s="18">
        <v>1036.4000000000001</v>
      </c>
      <c r="E131" s="18"/>
      <c r="F131" s="19"/>
      <c r="G131" s="19"/>
      <c r="H131" s="18">
        <f t="shared" si="9"/>
        <v>1036.4000000000001</v>
      </c>
    </row>
    <row r="132" spans="1:8">
      <c r="A132" s="53" t="s">
        <v>88</v>
      </c>
      <c r="B132" s="53" t="s">
        <v>76</v>
      </c>
      <c r="C132" s="53" t="s">
        <v>144</v>
      </c>
      <c r="D132" s="54">
        <f>SUM(D119:D131)</f>
        <v>259596.4</v>
      </c>
      <c r="E132" s="54"/>
      <c r="F132" s="55">
        <f>SUM(F119:F131)</f>
        <v>-55000</v>
      </c>
      <c r="G132" s="55"/>
      <c r="H132" s="54">
        <f t="shared" si="9"/>
        <v>204596.4</v>
      </c>
    </row>
    <row r="133" spans="1:8">
      <c r="A133" s="22" t="s">
        <v>145</v>
      </c>
      <c r="B133" s="22" t="s">
        <v>146</v>
      </c>
      <c r="C133" s="22" t="s">
        <v>147</v>
      </c>
      <c r="D133" s="23">
        <f>SUM(D132)</f>
        <v>259596.4</v>
      </c>
      <c r="E133" s="23"/>
      <c r="F133" s="24">
        <f>SUM(F132)</f>
        <v>-55000</v>
      </c>
      <c r="G133" s="24"/>
      <c r="H133" s="23">
        <f t="shared" si="9"/>
        <v>204596.4</v>
      </c>
    </row>
    <row r="134" spans="1:8">
      <c r="A134" s="31" t="s">
        <v>76</v>
      </c>
      <c r="B134" s="31">
        <v>717001</v>
      </c>
      <c r="C134" s="31" t="s">
        <v>148</v>
      </c>
      <c r="D134" s="20">
        <v>5000</v>
      </c>
      <c r="E134" s="20"/>
      <c r="F134" s="28"/>
      <c r="G134" s="28"/>
      <c r="H134" s="18">
        <f t="shared" si="9"/>
        <v>5000</v>
      </c>
    </row>
    <row r="135" spans="1:8">
      <c r="A135" s="17" t="s">
        <v>76</v>
      </c>
      <c r="B135" s="17">
        <v>717002</v>
      </c>
      <c r="C135" s="17" t="s">
        <v>149</v>
      </c>
      <c r="D135" s="18">
        <v>0</v>
      </c>
      <c r="E135" s="18"/>
      <c r="F135" s="19"/>
      <c r="G135" s="19"/>
      <c r="H135" s="18">
        <f t="shared" si="9"/>
        <v>0</v>
      </c>
    </row>
    <row r="136" spans="1:8">
      <c r="A136" s="17" t="s">
        <v>76</v>
      </c>
      <c r="B136" s="17">
        <v>717002</v>
      </c>
      <c r="C136" s="17" t="s">
        <v>150</v>
      </c>
      <c r="D136" s="27">
        <v>71195.94</v>
      </c>
      <c r="E136" s="20"/>
      <c r="F136" s="28"/>
      <c r="G136" s="28"/>
      <c r="H136" s="18">
        <f t="shared" si="9"/>
        <v>71195.94</v>
      </c>
    </row>
    <row r="137" spans="1:8">
      <c r="A137" s="17" t="s">
        <v>76</v>
      </c>
      <c r="B137" s="17">
        <v>716</v>
      </c>
      <c r="C137" s="17" t="s">
        <v>151</v>
      </c>
      <c r="D137" s="18">
        <v>20000</v>
      </c>
      <c r="E137" s="18"/>
      <c r="F137" s="19"/>
      <c r="G137" s="19"/>
      <c r="H137" s="18">
        <f t="shared" si="9"/>
        <v>20000</v>
      </c>
    </row>
    <row r="138" spans="1:8">
      <c r="A138" s="17" t="s">
        <v>76</v>
      </c>
      <c r="B138" s="17">
        <v>633006</v>
      </c>
      <c r="C138" s="17" t="s">
        <v>152</v>
      </c>
      <c r="D138" s="18">
        <v>0</v>
      </c>
      <c r="E138" s="18"/>
      <c r="F138" s="19">
        <v>1000</v>
      </c>
      <c r="G138" s="19"/>
      <c r="H138" s="18">
        <f>SUM(D138:F138)</f>
        <v>1000</v>
      </c>
    </row>
    <row r="139" spans="1:8">
      <c r="A139" s="17" t="s">
        <v>76</v>
      </c>
      <c r="B139" s="17">
        <v>635006</v>
      </c>
      <c r="C139" s="17" t="s">
        <v>153</v>
      </c>
      <c r="D139" s="18">
        <v>14000</v>
      </c>
      <c r="E139" s="18"/>
      <c r="F139" s="19"/>
      <c r="G139" s="19"/>
      <c r="H139" s="18">
        <f t="shared" si="9"/>
        <v>14000</v>
      </c>
    </row>
    <row r="140" spans="1:8">
      <c r="A140" s="17" t="s">
        <v>76</v>
      </c>
      <c r="B140" s="17">
        <v>635006</v>
      </c>
      <c r="C140" s="17" t="s">
        <v>154</v>
      </c>
      <c r="D140" s="18">
        <v>0</v>
      </c>
      <c r="E140" s="18"/>
      <c r="F140" s="19"/>
      <c r="G140" s="19"/>
      <c r="H140" s="18">
        <f t="shared" si="9"/>
        <v>0</v>
      </c>
    </row>
    <row r="141" spans="1:8">
      <c r="A141" s="17" t="s">
        <v>76</v>
      </c>
      <c r="B141" s="17">
        <v>635006</v>
      </c>
      <c r="C141" s="17" t="s">
        <v>155</v>
      </c>
      <c r="D141" s="18">
        <v>14000</v>
      </c>
      <c r="E141" s="18"/>
      <c r="F141" s="19"/>
      <c r="G141" s="19"/>
      <c r="H141" s="18">
        <f t="shared" si="9"/>
        <v>14000</v>
      </c>
    </row>
    <row r="142" spans="1:8">
      <c r="A142" s="17" t="s">
        <v>76</v>
      </c>
      <c r="B142" s="17">
        <v>717001</v>
      </c>
      <c r="C142" s="17" t="s">
        <v>156</v>
      </c>
      <c r="D142" s="18">
        <v>0</v>
      </c>
      <c r="E142" s="18"/>
      <c r="F142" s="19"/>
      <c r="G142" s="19">
        <v>80000</v>
      </c>
      <c r="H142" s="18">
        <f>SUM(D142:G142)</f>
        <v>80000</v>
      </c>
    </row>
    <row r="143" spans="1:8">
      <c r="A143" s="17" t="s">
        <v>76</v>
      </c>
      <c r="B143" s="17">
        <v>716</v>
      </c>
      <c r="C143" s="17" t="s">
        <v>157</v>
      </c>
      <c r="D143" s="18">
        <v>0</v>
      </c>
      <c r="E143" s="18"/>
      <c r="F143" s="19"/>
      <c r="G143" s="19"/>
      <c r="H143" s="18">
        <f t="shared" si="9"/>
        <v>0</v>
      </c>
    </row>
    <row r="144" spans="1:8">
      <c r="A144" s="17" t="s">
        <v>76</v>
      </c>
      <c r="B144" s="17">
        <v>635006</v>
      </c>
      <c r="C144" s="17" t="s">
        <v>158</v>
      </c>
      <c r="D144" s="18">
        <v>0</v>
      </c>
      <c r="E144" s="18"/>
      <c r="F144" s="19"/>
      <c r="G144" s="19"/>
      <c r="H144" s="18">
        <f t="shared" si="9"/>
        <v>0</v>
      </c>
    </row>
    <row r="145" spans="1:8">
      <c r="A145" s="17" t="s">
        <v>76</v>
      </c>
      <c r="B145" s="17">
        <v>641</v>
      </c>
      <c r="C145" s="17" t="s">
        <v>159</v>
      </c>
      <c r="D145" s="20">
        <v>0</v>
      </c>
      <c r="E145" s="18"/>
      <c r="F145" s="19"/>
      <c r="G145" s="19"/>
      <c r="H145" s="18">
        <f t="shared" si="9"/>
        <v>0</v>
      </c>
    </row>
    <row r="146" spans="1:8">
      <c r="A146" s="17" t="s">
        <v>76</v>
      </c>
      <c r="B146" s="17">
        <v>641</v>
      </c>
      <c r="C146" s="17" t="s">
        <v>160</v>
      </c>
      <c r="D146" s="18">
        <v>4000</v>
      </c>
      <c r="E146" s="18"/>
      <c r="F146" s="19"/>
      <c r="G146" s="19"/>
      <c r="H146" s="18">
        <f t="shared" si="9"/>
        <v>4000</v>
      </c>
    </row>
    <row r="147" spans="1:8">
      <c r="A147" s="22" t="s">
        <v>161</v>
      </c>
      <c r="B147" s="22" t="s">
        <v>162</v>
      </c>
      <c r="C147" s="22" t="s">
        <v>163</v>
      </c>
      <c r="D147" s="23">
        <f t="shared" ref="D147" si="10">SUM(D134:D146)</f>
        <v>128195.94</v>
      </c>
      <c r="E147" s="23"/>
      <c r="F147" s="24">
        <f>SUM(F134:F146)</f>
        <v>1000</v>
      </c>
      <c r="G147" s="24">
        <f>SUM(G134:G146)</f>
        <v>80000</v>
      </c>
      <c r="H147" s="23">
        <f>SUM(D147:G147)</f>
        <v>209195.94</v>
      </c>
    </row>
    <row r="148" spans="1:8">
      <c r="A148" s="17" t="s">
        <v>76</v>
      </c>
      <c r="B148" s="17" t="s">
        <v>164</v>
      </c>
      <c r="C148" s="30" t="s">
        <v>165</v>
      </c>
      <c r="D148" s="18">
        <v>1252173</v>
      </c>
      <c r="E148" s="20">
        <v>72739</v>
      </c>
      <c r="F148" s="19"/>
      <c r="G148" s="19"/>
      <c r="H148" s="18">
        <f t="shared" si="9"/>
        <v>1324912</v>
      </c>
    </row>
    <row r="149" spans="1:8">
      <c r="A149" s="17" t="s">
        <v>76</v>
      </c>
      <c r="B149" s="17"/>
      <c r="C149" s="30" t="s">
        <v>166</v>
      </c>
      <c r="D149" s="18"/>
      <c r="E149" s="20"/>
      <c r="F149" s="19">
        <v>80910.52</v>
      </c>
      <c r="G149" s="19"/>
      <c r="H149" s="18">
        <f t="shared" si="9"/>
        <v>80910.52</v>
      </c>
    </row>
    <row r="150" spans="1:8">
      <c r="A150" s="17" t="s">
        <v>76</v>
      </c>
      <c r="B150" s="17"/>
      <c r="C150" s="30" t="s">
        <v>167</v>
      </c>
      <c r="D150" s="18">
        <v>23190</v>
      </c>
      <c r="E150" s="20">
        <v>742</v>
      </c>
      <c r="F150" s="19"/>
      <c r="G150" s="19"/>
      <c r="H150" s="18">
        <f t="shared" si="9"/>
        <v>23932</v>
      </c>
    </row>
    <row r="151" spans="1:8">
      <c r="A151" s="17" t="s">
        <v>76</v>
      </c>
      <c r="B151" s="17"/>
      <c r="C151" s="30" t="s">
        <v>168</v>
      </c>
      <c r="D151" s="18">
        <v>32760</v>
      </c>
      <c r="E151" s="20">
        <v>-10040</v>
      </c>
      <c r="F151" s="19"/>
      <c r="G151" s="19"/>
      <c r="H151" s="18">
        <f t="shared" si="9"/>
        <v>22720</v>
      </c>
    </row>
    <row r="152" spans="1:8">
      <c r="A152" s="17" t="s">
        <v>76</v>
      </c>
      <c r="B152" s="17"/>
      <c r="C152" s="30" t="s">
        <v>169</v>
      </c>
      <c r="D152" s="18">
        <v>2968</v>
      </c>
      <c r="E152" s="20">
        <v>-861</v>
      </c>
      <c r="F152" s="19"/>
      <c r="G152" s="19"/>
      <c r="H152" s="18">
        <f t="shared" si="9"/>
        <v>2107</v>
      </c>
    </row>
    <row r="153" spans="1:8">
      <c r="A153" s="17" t="s">
        <v>76</v>
      </c>
      <c r="B153" s="17"/>
      <c r="C153" s="30" t="s">
        <v>42</v>
      </c>
      <c r="D153" s="18">
        <v>0</v>
      </c>
      <c r="E153" s="20">
        <v>3641</v>
      </c>
      <c r="F153" s="19"/>
      <c r="G153" s="19"/>
      <c r="H153" s="18">
        <f t="shared" si="9"/>
        <v>3641</v>
      </c>
    </row>
    <row r="154" spans="1:8">
      <c r="A154" s="17"/>
      <c r="B154" s="17"/>
      <c r="C154" s="30" t="s">
        <v>43</v>
      </c>
      <c r="D154" s="18">
        <v>0</v>
      </c>
      <c r="E154" s="20">
        <v>10700</v>
      </c>
      <c r="F154" s="19"/>
      <c r="G154" s="19"/>
      <c r="H154" s="18">
        <f t="shared" si="9"/>
        <v>10700</v>
      </c>
    </row>
    <row r="155" spans="1:8">
      <c r="A155" s="17"/>
      <c r="B155" s="17"/>
      <c r="C155" s="30" t="s">
        <v>44</v>
      </c>
      <c r="D155" s="18">
        <v>0</v>
      </c>
      <c r="E155" s="20">
        <v>15150</v>
      </c>
      <c r="F155" s="19"/>
      <c r="G155" s="19">
        <v>-6060</v>
      </c>
      <c r="H155" s="18">
        <f>SUM(D155:G155)</f>
        <v>9090</v>
      </c>
    </row>
    <row r="156" spans="1:8">
      <c r="A156" s="26" t="s">
        <v>76</v>
      </c>
      <c r="B156" s="26"/>
      <c r="C156" s="26" t="s">
        <v>40</v>
      </c>
      <c r="D156" s="18">
        <v>0</v>
      </c>
      <c r="E156" s="20"/>
      <c r="F156" s="19"/>
      <c r="G156" s="19">
        <v>879</v>
      </c>
      <c r="H156" s="18">
        <f>SUM(D156:G156)</f>
        <v>879</v>
      </c>
    </row>
    <row r="157" spans="1:8">
      <c r="A157" s="17" t="s">
        <v>76</v>
      </c>
      <c r="B157" s="17"/>
      <c r="C157" s="30" t="s">
        <v>170</v>
      </c>
      <c r="D157" s="18">
        <v>0</v>
      </c>
      <c r="E157" s="20"/>
      <c r="F157" s="19"/>
      <c r="G157" s="19"/>
      <c r="H157" s="18">
        <f t="shared" si="9"/>
        <v>0</v>
      </c>
    </row>
    <row r="158" spans="1:8">
      <c r="A158" s="17" t="s">
        <v>76</v>
      </c>
      <c r="B158" s="17"/>
      <c r="C158" s="30" t="s">
        <v>171</v>
      </c>
      <c r="D158" s="18">
        <v>823746</v>
      </c>
      <c r="E158" s="20">
        <v>-156.41999999999999</v>
      </c>
      <c r="F158" s="19"/>
      <c r="G158" s="19"/>
      <c r="H158" s="18">
        <f t="shared" si="9"/>
        <v>823589.58</v>
      </c>
    </row>
    <row r="159" spans="1:8">
      <c r="A159" s="26" t="s">
        <v>76</v>
      </c>
      <c r="B159" s="26"/>
      <c r="C159" s="26" t="s">
        <v>172</v>
      </c>
      <c r="D159" s="18">
        <v>0</v>
      </c>
      <c r="E159" s="20"/>
      <c r="F159" s="19"/>
      <c r="G159" s="19"/>
      <c r="H159" s="18">
        <f t="shared" si="9"/>
        <v>0</v>
      </c>
    </row>
    <row r="160" spans="1:8">
      <c r="A160" s="57" t="s">
        <v>76</v>
      </c>
      <c r="B160" s="57"/>
      <c r="C160" s="57" t="s">
        <v>173</v>
      </c>
      <c r="D160" s="20">
        <v>33000</v>
      </c>
      <c r="E160" s="20"/>
      <c r="F160" s="28"/>
      <c r="G160" s="28"/>
      <c r="H160" s="18">
        <f t="shared" si="9"/>
        <v>33000</v>
      </c>
    </row>
    <row r="161" spans="1:8">
      <c r="A161" s="53" t="s">
        <v>88</v>
      </c>
      <c r="B161" s="53" t="s">
        <v>76</v>
      </c>
      <c r="C161" s="53" t="s">
        <v>174</v>
      </c>
      <c r="D161" s="54">
        <f>SUM(D148:D160)</f>
        <v>2167837</v>
      </c>
      <c r="E161" s="54">
        <f>SUM(E148:E160)</f>
        <v>91914.58</v>
      </c>
      <c r="F161" s="55">
        <f>SUM(F148:F160)</f>
        <v>80910.52</v>
      </c>
      <c r="G161" s="55">
        <f>SUM(G148:G160)</f>
        <v>-5181</v>
      </c>
      <c r="H161" s="54">
        <f>SUM(H148:H160)</f>
        <v>2335481.1</v>
      </c>
    </row>
    <row r="162" spans="1:8">
      <c r="A162" s="17" t="s">
        <v>78</v>
      </c>
      <c r="B162" s="17" t="s">
        <v>164</v>
      </c>
      <c r="C162" s="17" t="s">
        <v>175</v>
      </c>
      <c r="D162" s="18">
        <v>16764</v>
      </c>
      <c r="E162" s="20">
        <v>-814</v>
      </c>
      <c r="F162" s="19"/>
      <c r="G162" s="19"/>
      <c r="H162" s="18">
        <f>SUM(D162:F162)</f>
        <v>15950</v>
      </c>
    </row>
    <row r="163" spans="1:8">
      <c r="A163" s="17" t="s">
        <v>78</v>
      </c>
      <c r="B163" s="17"/>
      <c r="C163" s="17" t="s">
        <v>176</v>
      </c>
      <c r="D163" s="18"/>
      <c r="E163" s="18"/>
      <c r="F163" s="19">
        <v>5439.48</v>
      </c>
      <c r="G163" s="19"/>
      <c r="H163" s="18">
        <f>SUM(D163:F163)</f>
        <v>5439.48</v>
      </c>
    </row>
    <row r="164" spans="1:8">
      <c r="A164" s="53" t="s">
        <v>88</v>
      </c>
      <c r="B164" s="53" t="s">
        <v>78</v>
      </c>
      <c r="C164" s="53" t="s">
        <v>177</v>
      </c>
      <c r="D164" s="54">
        <f>SUM(D162:D163)</f>
        <v>16764</v>
      </c>
      <c r="E164" s="54">
        <f>SUM(E162:E163)</f>
        <v>-814</v>
      </c>
      <c r="F164" s="55">
        <f>SUM(F162:F163)</f>
        <v>5439.48</v>
      </c>
      <c r="G164" s="55"/>
      <c r="H164" s="54">
        <f>SUM(H162:H163)</f>
        <v>21389.48</v>
      </c>
    </row>
    <row r="165" spans="1:8">
      <c r="A165" s="53"/>
      <c r="B165" s="53"/>
      <c r="C165" s="53" t="s">
        <v>316</v>
      </c>
      <c r="D165" s="54">
        <v>0</v>
      </c>
      <c r="E165" s="54"/>
      <c r="F165" s="55"/>
      <c r="G165" s="55">
        <v>55000</v>
      </c>
      <c r="H165" s="54">
        <f>SUM(D165:G165)</f>
        <v>55000</v>
      </c>
    </row>
    <row r="166" spans="1:8">
      <c r="A166" s="53"/>
      <c r="B166" s="53"/>
      <c r="C166" s="53" t="s">
        <v>178</v>
      </c>
      <c r="D166" s="54"/>
      <c r="E166" s="60"/>
      <c r="F166" s="61"/>
      <c r="G166" s="61"/>
      <c r="H166" s="54">
        <f t="shared" ref="H166:H167" si="11">SUM(D166:F166)</f>
        <v>0</v>
      </c>
    </row>
    <row r="167" spans="1:8">
      <c r="A167" s="53"/>
      <c r="B167" s="53"/>
      <c r="C167" s="53" t="s">
        <v>179</v>
      </c>
      <c r="D167" s="54"/>
      <c r="E167" s="60"/>
      <c r="F167" s="61"/>
      <c r="G167" s="61"/>
      <c r="H167" s="54">
        <f t="shared" si="11"/>
        <v>0</v>
      </c>
    </row>
    <row r="168" spans="1:8">
      <c r="A168" s="53"/>
      <c r="B168" s="53"/>
      <c r="C168" s="53" t="s">
        <v>180</v>
      </c>
      <c r="D168" s="54">
        <v>174135.87</v>
      </c>
      <c r="E168" s="60"/>
      <c r="F168" s="61">
        <v>13205.51</v>
      </c>
      <c r="G168" s="55">
        <v>-55000</v>
      </c>
      <c r="H168" s="54">
        <f>SUM(D168:G168)</f>
        <v>132341.38</v>
      </c>
    </row>
    <row r="169" spans="1:8">
      <c r="A169" s="53" t="s">
        <v>88</v>
      </c>
      <c r="B169" s="53" t="s">
        <v>181</v>
      </c>
      <c r="C169" s="53" t="s">
        <v>182</v>
      </c>
      <c r="D169" s="54">
        <v>13450</v>
      </c>
      <c r="E169" s="54">
        <v>515</v>
      </c>
      <c r="F169" s="55"/>
      <c r="G169" s="55"/>
      <c r="H169" s="54">
        <f>SUM(D169:F169)</f>
        <v>13965</v>
      </c>
    </row>
    <row r="170" spans="1:8">
      <c r="A170" s="22" t="s">
        <v>183</v>
      </c>
      <c r="B170" s="22"/>
      <c r="C170" s="22" t="s">
        <v>184</v>
      </c>
      <c r="D170" s="23">
        <f>SUM(D161+D164+D166+D167+D168+D169)</f>
        <v>2372186.87</v>
      </c>
      <c r="E170" s="23">
        <f>SUM(E161+E164+E165+E166+E167+E168+E169)</f>
        <v>91615.58</v>
      </c>
      <c r="F170" s="24">
        <f>SUM(F161+F164+F165+F166+F167+F168+F169)</f>
        <v>99555.51</v>
      </c>
      <c r="G170" s="24">
        <f>SUM(G161+G164+G165+G166+G167+G168+G169)</f>
        <v>-5181</v>
      </c>
      <c r="H170" s="23">
        <f>SUM(H161+H164+H165+H166+H167+H168+H169)</f>
        <v>2558176.96</v>
      </c>
    </row>
    <row r="171" spans="1:8">
      <c r="A171" s="17" t="s">
        <v>76</v>
      </c>
      <c r="B171" s="17">
        <v>633016</v>
      </c>
      <c r="C171" s="17" t="s">
        <v>185</v>
      </c>
      <c r="D171" s="18">
        <v>11000</v>
      </c>
      <c r="E171" s="18"/>
      <c r="F171" s="19"/>
      <c r="G171" s="19"/>
      <c r="H171" s="18">
        <f>SUM(D171:F171)</f>
        <v>11000</v>
      </c>
    </row>
    <row r="172" spans="1:8">
      <c r="A172" s="17"/>
      <c r="B172" s="17">
        <v>633018</v>
      </c>
      <c r="C172" s="17" t="s">
        <v>186</v>
      </c>
      <c r="D172" s="18">
        <v>2000</v>
      </c>
      <c r="E172" s="18"/>
      <c r="F172" s="19"/>
      <c r="G172" s="19"/>
      <c r="H172" s="18">
        <f>SUM(D172:F172)</f>
        <v>2000</v>
      </c>
    </row>
    <row r="173" spans="1:8">
      <c r="A173" s="26"/>
      <c r="B173" s="26">
        <v>637002</v>
      </c>
      <c r="C173" s="26" t="s">
        <v>187</v>
      </c>
      <c r="D173" s="18">
        <v>4000</v>
      </c>
      <c r="E173" s="18"/>
      <c r="F173" s="19"/>
      <c r="G173" s="19"/>
      <c r="H173" s="18">
        <f>SUM(D173:F173)</f>
        <v>4000</v>
      </c>
    </row>
    <row r="174" spans="1:8">
      <c r="A174" s="17" t="s">
        <v>76</v>
      </c>
      <c r="B174" s="17">
        <v>633006</v>
      </c>
      <c r="C174" s="17" t="s">
        <v>188</v>
      </c>
      <c r="D174" s="18">
        <v>100</v>
      </c>
      <c r="E174" s="18"/>
      <c r="F174" s="19"/>
      <c r="G174" s="19"/>
      <c r="H174" s="18">
        <f t="shared" ref="H174:H177" si="12">SUM(D174:F174)</f>
        <v>100</v>
      </c>
    </row>
    <row r="175" spans="1:8">
      <c r="A175" s="17"/>
      <c r="B175" s="17">
        <v>633001</v>
      </c>
      <c r="C175" s="17" t="s">
        <v>189</v>
      </c>
      <c r="D175" s="18">
        <v>500</v>
      </c>
      <c r="E175" s="18"/>
      <c r="F175" s="19"/>
      <c r="G175" s="19"/>
      <c r="H175" s="18">
        <f t="shared" si="12"/>
        <v>500</v>
      </c>
    </row>
    <row r="176" spans="1:8">
      <c r="A176" s="17"/>
      <c r="B176" s="17">
        <v>635004</v>
      </c>
      <c r="C176" s="17" t="s">
        <v>190</v>
      </c>
      <c r="D176" s="18">
        <v>4000</v>
      </c>
      <c r="E176" s="18"/>
      <c r="F176" s="19"/>
      <c r="G176" s="19"/>
      <c r="H176" s="18">
        <f t="shared" si="12"/>
        <v>4000</v>
      </c>
    </row>
    <row r="177" spans="1:8">
      <c r="A177" s="17" t="s">
        <v>76</v>
      </c>
      <c r="B177" s="17">
        <v>635005</v>
      </c>
      <c r="C177" s="17" t="s">
        <v>191</v>
      </c>
      <c r="D177" s="20">
        <v>1000</v>
      </c>
      <c r="E177" s="20"/>
      <c r="F177" s="28"/>
      <c r="G177" s="28"/>
      <c r="H177" s="18">
        <f t="shared" si="12"/>
        <v>1000</v>
      </c>
    </row>
    <row r="178" spans="1:8">
      <c r="A178" s="53" t="s">
        <v>88</v>
      </c>
      <c r="B178" s="53" t="s">
        <v>76</v>
      </c>
      <c r="C178" s="53" t="s">
        <v>192</v>
      </c>
      <c r="D178" s="54">
        <f>SUM(D171:D177)</f>
        <v>22600</v>
      </c>
      <c r="E178" s="54"/>
      <c r="F178" s="55"/>
      <c r="G178" s="55"/>
      <c r="H178" s="54">
        <f>SUM(D178:F178)</f>
        <v>22600</v>
      </c>
    </row>
    <row r="179" spans="1:8">
      <c r="A179" s="17" t="s">
        <v>78</v>
      </c>
      <c r="B179" s="17">
        <v>632001</v>
      </c>
      <c r="C179" s="17" t="s">
        <v>193</v>
      </c>
      <c r="D179" s="18">
        <v>3100</v>
      </c>
      <c r="E179" s="18"/>
      <c r="F179" s="19"/>
      <c r="G179" s="19"/>
      <c r="H179" s="18">
        <f t="shared" ref="H179:H181" si="13">SUM(D179:F179)</f>
        <v>3100</v>
      </c>
    </row>
    <row r="180" spans="1:8">
      <c r="A180" s="17" t="s">
        <v>78</v>
      </c>
      <c r="B180" s="17">
        <v>635006</v>
      </c>
      <c r="C180" s="17" t="s">
        <v>194</v>
      </c>
      <c r="D180" s="18">
        <v>3200</v>
      </c>
      <c r="E180" s="18"/>
      <c r="F180" s="19"/>
      <c r="G180" s="19">
        <v>20000</v>
      </c>
      <c r="H180" s="18">
        <f>SUM(D180:G180)</f>
        <v>23200</v>
      </c>
    </row>
    <row r="181" spans="1:8">
      <c r="A181" s="17" t="s">
        <v>78</v>
      </c>
      <c r="B181" s="17">
        <v>635006</v>
      </c>
      <c r="C181" s="17" t="s">
        <v>195</v>
      </c>
      <c r="D181" s="18">
        <v>1372.8</v>
      </c>
      <c r="E181" s="18"/>
      <c r="F181" s="19"/>
      <c r="G181" s="19"/>
      <c r="H181" s="18">
        <f t="shared" si="13"/>
        <v>1372.8</v>
      </c>
    </row>
    <row r="182" spans="1:8">
      <c r="A182" s="53" t="s">
        <v>88</v>
      </c>
      <c r="B182" s="53" t="s">
        <v>78</v>
      </c>
      <c r="C182" s="53" t="s">
        <v>196</v>
      </c>
      <c r="D182" s="54">
        <f>SUM(D179:D181)</f>
        <v>7672.8</v>
      </c>
      <c r="E182" s="54"/>
      <c r="F182" s="55"/>
      <c r="G182" s="55">
        <f>SUM(G179:G181)</f>
        <v>20000</v>
      </c>
      <c r="H182" s="54">
        <f>SUM(D182:G182)</f>
        <v>27672.799999999999</v>
      </c>
    </row>
    <row r="183" spans="1:8">
      <c r="A183" s="22" t="s">
        <v>197</v>
      </c>
      <c r="B183" s="22" t="s">
        <v>198</v>
      </c>
      <c r="C183" s="22" t="s">
        <v>199</v>
      </c>
      <c r="D183" s="23">
        <f>SUM(D178+D182)</f>
        <v>30272.799999999999</v>
      </c>
      <c r="E183" s="23"/>
      <c r="F183" s="24"/>
      <c r="G183" s="24">
        <f>SUM(G178+G182)</f>
        <v>20000</v>
      </c>
      <c r="H183" s="23">
        <f>SUM(D183:G183)</f>
        <v>50272.800000000003</v>
      </c>
    </row>
    <row r="184" spans="1:8">
      <c r="A184" s="17" t="s">
        <v>76</v>
      </c>
      <c r="B184" s="17">
        <v>637002</v>
      </c>
      <c r="C184" s="17" t="s">
        <v>200</v>
      </c>
      <c r="D184" s="27">
        <v>500</v>
      </c>
      <c r="E184" s="32"/>
      <c r="F184" s="33"/>
      <c r="G184" s="33"/>
      <c r="H184" s="18">
        <f t="shared" ref="H184:H197" si="14">SUM(D184:F184)</f>
        <v>500</v>
      </c>
    </row>
    <row r="185" spans="1:8">
      <c r="A185" s="17" t="s">
        <v>76</v>
      </c>
      <c r="B185" s="17">
        <v>637002</v>
      </c>
      <c r="C185" s="17" t="s">
        <v>201</v>
      </c>
      <c r="D185" s="27">
        <v>525</v>
      </c>
      <c r="E185" s="32"/>
      <c r="F185" s="33"/>
      <c r="G185" s="33"/>
      <c r="H185" s="18">
        <f t="shared" si="14"/>
        <v>525</v>
      </c>
    </row>
    <row r="186" spans="1:8">
      <c r="A186" s="17" t="s">
        <v>76</v>
      </c>
      <c r="B186" s="17">
        <v>637002</v>
      </c>
      <c r="C186" s="17" t="s">
        <v>202</v>
      </c>
      <c r="D186" s="27">
        <v>725</v>
      </c>
      <c r="E186" s="32"/>
      <c r="F186" s="33"/>
      <c r="G186" s="33"/>
      <c r="H186" s="18">
        <f t="shared" si="14"/>
        <v>725</v>
      </c>
    </row>
    <row r="187" spans="1:8">
      <c r="A187" s="17" t="s">
        <v>76</v>
      </c>
      <c r="B187" s="17">
        <v>637002</v>
      </c>
      <c r="C187" s="17" t="s">
        <v>203</v>
      </c>
      <c r="D187" s="27">
        <v>1636</v>
      </c>
      <c r="E187" s="32"/>
      <c r="F187" s="33"/>
      <c r="G187" s="33"/>
      <c r="H187" s="18">
        <f t="shared" si="14"/>
        <v>1636</v>
      </c>
    </row>
    <row r="188" spans="1:8">
      <c r="A188" s="17" t="s">
        <v>76</v>
      </c>
      <c r="B188" s="17">
        <v>637002</v>
      </c>
      <c r="C188" s="17" t="s">
        <v>204</v>
      </c>
      <c r="D188" s="27">
        <v>1226</v>
      </c>
      <c r="E188" s="32"/>
      <c r="F188" s="33"/>
      <c r="G188" s="33"/>
      <c r="H188" s="18">
        <f t="shared" si="14"/>
        <v>1226</v>
      </c>
    </row>
    <row r="189" spans="1:8">
      <c r="A189" s="17" t="s">
        <v>76</v>
      </c>
      <c r="B189" s="17">
        <v>637002</v>
      </c>
      <c r="C189" s="17" t="s">
        <v>205</v>
      </c>
      <c r="D189" s="27">
        <v>500</v>
      </c>
      <c r="E189" s="32"/>
      <c r="F189" s="33"/>
      <c r="G189" s="33"/>
      <c r="H189" s="18">
        <f t="shared" si="14"/>
        <v>500</v>
      </c>
    </row>
    <row r="190" spans="1:8">
      <c r="A190" s="17" t="s">
        <v>76</v>
      </c>
      <c r="B190" s="17">
        <v>637002</v>
      </c>
      <c r="C190" s="17" t="s">
        <v>206</v>
      </c>
      <c r="D190" s="27">
        <v>2026</v>
      </c>
      <c r="E190" s="32"/>
      <c r="F190" s="33"/>
      <c r="G190" s="33"/>
      <c r="H190" s="18">
        <f t="shared" si="14"/>
        <v>2026</v>
      </c>
    </row>
    <row r="191" spans="1:8">
      <c r="A191" s="17" t="s">
        <v>76</v>
      </c>
      <c r="B191" s="17">
        <v>637002</v>
      </c>
      <c r="C191" s="17" t="s">
        <v>207</v>
      </c>
      <c r="D191" s="27">
        <v>1726</v>
      </c>
      <c r="E191" s="32"/>
      <c r="F191" s="33"/>
      <c r="G191" s="33"/>
      <c r="H191" s="18">
        <f t="shared" si="14"/>
        <v>1726</v>
      </c>
    </row>
    <row r="192" spans="1:8">
      <c r="A192" s="17" t="s">
        <v>76</v>
      </c>
      <c r="B192" s="17">
        <v>637002</v>
      </c>
      <c r="C192" s="17" t="s">
        <v>208</v>
      </c>
      <c r="D192" s="27">
        <v>2450</v>
      </c>
      <c r="E192" s="32"/>
      <c r="F192" s="33"/>
      <c r="G192" s="33"/>
      <c r="H192" s="18">
        <f t="shared" si="14"/>
        <v>2450</v>
      </c>
    </row>
    <row r="193" spans="1:8">
      <c r="A193" s="17" t="s">
        <v>76</v>
      </c>
      <c r="B193" s="17">
        <v>637002</v>
      </c>
      <c r="C193" s="17" t="s">
        <v>209</v>
      </c>
      <c r="D193" s="27">
        <v>926</v>
      </c>
      <c r="E193" s="32"/>
      <c r="F193" s="33"/>
      <c r="G193" s="33"/>
      <c r="H193" s="18">
        <f t="shared" si="14"/>
        <v>926</v>
      </c>
    </row>
    <row r="194" spans="1:8">
      <c r="A194" s="17" t="s">
        <v>76</v>
      </c>
      <c r="B194" s="17">
        <v>637002</v>
      </c>
      <c r="C194" s="17" t="s">
        <v>210</v>
      </c>
      <c r="D194" s="27">
        <v>825</v>
      </c>
      <c r="E194" s="32"/>
      <c r="F194" s="33"/>
      <c r="G194" s="33"/>
      <c r="H194" s="18">
        <f t="shared" si="14"/>
        <v>825</v>
      </c>
    </row>
    <row r="195" spans="1:8">
      <c r="A195" s="17" t="s">
        <v>76</v>
      </c>
      <c r="B195" s="17">
        <v>637002</v>
      </c>
      <c r="C195" s="17" t="s">
        <v>211</v>
      </c>
      <c r="D195" s="27">
        <v>2036</v>
      </c>
      <c r="E195" s="32"/>
      <c r="F195" s="33"/>
      <c r="G195" s="33"/>
      <c r="H195" s="18">
        <f t="shared" si="14"/>
        <v>2036</v>
      </c>
    </row>
    <row r="196" spans="1:8">
      <c r="A196" s="17" t="s">
        <v>76</v>
      </c>
      <c r="B196" s="17">
        <v>637002</v>
      </c>
      <c r="C196" s="17" t="s">
        <v>212</v>
      </c>
      <c r="D196" s="27"/>
      <c r="E196" s="32"/>
      <c r="F196" s="33"/>
      <c r="G196" s="33"/>
      <c r="H196" s="18">
        <f t="shared" si="14"/>
        <v>0</v>
      </c>
    </row>
    <row r="197" spans="1:8">
      <c r="A197" s="17" t="s">
        <v>76</v>
      </c>
      <c r="B197" s="17">
        <v>637002</v>
      </c>
      <c r="C197" s="17" t="s">
        <v>213</v>
      </c>
      <c r="D197" s="20">
        <v>100</v>
      </c>
      <c r="E197" s="32"/>
      <c r="F197" s="33"/>
      <c r="G197" s="33"/>
      <c r="H197" s="18">
        <f t="shared" si="14"/>
        <v>100</v>
      </c>
    </row>
    <row r="198" spans="1:8">
      <c r="A198" s="53" t="s">
        <v>88</v>
      </c>
      <c r="B198" s="53" t="s">
        <v>76</v>
      </c>
      <c r="C198" s="53" t="s">
        <v>214</v>
      </c>
      <c r="D198" s="54">
        <f>SUM(D184:D197)</f>
        <v>15201</v>
      </c>
      <c r="E198" s="54"/>
      <c r="F198" s="55"/>
      <c r="G198" s="55"/>
      <c r="H198" s="54">
        <f>SUM(D198:F198)</f>
        <v>15201</v>
      </c>
    </row>
    <row r="199" spans="1:8">
      <c r="A199" s="26"/>
      <c r="B199" s="26">
        <v>641006</v>
      </c>
      <c r="C199" s="26" t="s">
        <v>215</v>
      </c>
      <c r="D199" s="20"/>
      <c r="E199" s="20">
        <v>156.41999999999999</v>
      </c>
      <c r="F199" s="28"/>
      <c r="G199" s="28"/>
      <c r="H199" s="18">
        <f t="shared" ref="H199:H202" si="15">SUM(D199:F199)</f>
        <v>156.41999999999999</v>
      </c>
    </row>
    <row r="200" spans="1:8">
      <c r="A200" s="26"/>
      <c r="B200" s="26">
        <v>642007</v>
      </c>
      <c r="C200" s="26" t="s">
        <v>216</v>
      </c>
      <c r="D200" s="27"/>
      <c r="E200" s="27"/>
      <c r="F200" s="36"/>
      <c r="G200" s="36"/>
      <c r="H200" s="18">
        <f t="shared" si="15"/>
        <v>0</v>
      </c>
    </row>
    <row r="201" spans="1:8">
      <c r="A201" s="26"/>
      <c r="B201" s="26">
        <v>641006</v>
      </c>
      <c r="C201" s="26" t="s">
        <v>215</v>
      </c>
      <c r="D201" s="27">
        <v>0</v>
      </c>
      <c r="E201" s="27"/>
      <c r="F201" s="36"/>
      <c r="G201" s="36"/>
      <c r="H201" s="18">
        <f>SUM(D201:F201)</f>
        <v>0</v>
      </c>
    </row>
    <row r="202" spans="1:8">
      <c r="A202" s="17" t="s">
        <v>78</v>
      </c>
      <c r="B202" s="17">
        <v>642002</v>
      </c>
      <c r="C202" s="17" t="s">
        <v>217</v>
      </c>
      <c r="D202" s="18">
        <v>36600</v>
      </c>
      <c r="E202" s="18"/>
      <c r="F202" s="19"/>
      <c r="G202" s="19"/>
      <c r="H202" s="18">
        <f t="shared" si="15"/>
        <v>36600</v>
      </c>
    </row>
    <row r="203" spans="1:8">
      <c r="A203" s="53" t="s">
        <v>88</v>
      </c>
      <c r="B203" s="53" t="s">
        <v>78</v>
      </c>
      <c r="C203" s="53" t="s">
        <v>218</v>
      </c>
      <c r="D203" s="54">
        <f>SUM(D199:D202)</f>
        <v>36600</v>
      </c>
      <c r="E203" s="54">
        <f>SUM(E199:E202)</f>
        <v>156.41999999999999</v>
      </c>
      <c r="F203" s="55"/>
      <c r="G203" s="55"/>
      <c r="H203" s="54">
        <f>SUM(H199:H202)</f>
        <v>36756.42</v>
      </c>
    </row>
    <row r="204" spans="1:8">
      <c r="A204" s="22" t="s">
        <v>219</v>
      </c>
      <c r="B204" s="22" t="s">
        <v>220</v>
      </c>
      <c r="C204" s="22" t="s">
        <v>221</v>
      </c>
      <c r="D204" s="23">
        <f>SUM(D198+D203)</f>
        <v>51801</v>
      </c>
      <c r="E204" s="23">
        <f>SUM(E198+E203)</f>
        <v>156.41999999999999</v>
      </c>
      <c r="F204" s="24"/>
      <c r="G204" s="24"/>
      <c r="H204" s="23">
        <f>SUM(H198+H203)</f>
        <v>51957.42</v>
      </c>
    </row>
    <row r="205" spans="1:8">
      <c r="A205" s="17" t="s">
        <v>76</v>
      </c>
      <c r="B205" s="17">
        <v>632001</v>
      </c>
      <c r="C205" s="17" t="s">
        <v>222</v>
      </c>
      <c r="D205" s="18">
        <v>10680</v>
      </c>
      <c r="E205" s="18"/>
      <c r="F205" s="19"/>
      <c r="G205" s="19"/>
      <c r="H205" s="18">
        <f t="shared" ref="H205:H211" si="16">SUM(D205:F205)</f>
        <v>10680</v>
      </c>
    </row>
    <row r="206" spans="1:8">
      <c r="A206" s="62"/>
      <c r="B206" s="29">
        <v>634002</v>
      </c>
      <c r="C206" s="29" t="s">
        <v>223</v>
      </c>
      <c r="D206" s="18"/>
      <c r="E206" s="18"/>
      <c r="F206" s="19"/>
      <c r="G206" s="19"/>
      <c r="H206" s="18">
        <f t="shared" si="16"/>
        <v>0</v>
      </c>
    </row>
    <row r="207" spans="1:8">
      <c r="A207" s="62"/>
      <c r="B207" s="29">
        <v>635004</v>
      </c>
      <c r="C207" s="29" t="s">
        <v>224</v>
      </c>
      <c r="D207" s="18"/>
      <c r="E207" s="18"/>
      <c r="F207" s="19"/>
      <c r="G207" s="19"/>
      <c r="H207" s="18">
        <f t="shared" si="16"/>
        <v>0</v>
      </c>
    </row>
    <row r="208" spans="1:8">
      <c r="A208" s="62"/>
      <c r="B208" s="29">
        <v>635</v>
      </c>
      <c r="C208" s="29" t="s">
        <v>225</v>
      </c>
      <c r="D208" s="18">
        <v>3000</v>
      </c>
      <c r="E208" s="18"/>
      <c r="F208" s="19"/>
      <c r="G208" s="19"/>
      <c r="H208" s="18">
        <f t="shared" si="16"/>
        <v>3000</v>
      </c>
    </row>
    <row r="209" spans="1:8">
      <c r="A209" s="62"/>
      <c r="B209" s="29">
        <v>717</v>
      </c>
      <c r="C209" s="29" t="s">
        <v>226</v>
      </c>
      <c r="D209" s="18">
        <v>3500</v>
      </c>
      <c r="E209" s="18"/>
      <c r="F209" s="19"/>
      <c r="G209" s="19">
        <v>-3500</v>
      </c>
      <c r="H209" s="18">
        <f>SUM(D209:G209)</f>
        <v>0</v>
      </c>
    </row>
    <row r="210" spans="1:8">
      <c r="A210" s="62"/>
      <c r="B210" s="29">
        <v>633</v>
      </c>
      <c r="C210" s="29" t="s">
        <v>226</v>
      </c>
      <c r="D210" s="18">
        <v>0</v>
      </c>
      <c r="E210" s="18"/>
      <c r="F210" s="19"/>
      <c r="G210" s="19">
        <v>3500</v>
      </c>
      <c r="H210" s="18">
        <f>SUM(D210:G210)</f>
        <v>3500</v>
      </c>
    </row>
    <row r="211" spans="1:8">
      <c r="A211" s="32"/>
      <c r="B211" s="29">
        <v>717</v>
      </c>
      <c r="C211" s="29" t="s">
        <v>227</v>
      </c>
      <c r="D211" s="18">
        <v>6000</v>
      </c>
      <c r="E211" s="18"/>
      <c r="F211" s="19"/>
      <c r="G211" s="19"/>
      <c r="H211" s="18">
        <f t="shared" si="16"/>
        <v>6000</v>
      </c>
    </row>
    <row r="212" spans="1:8">
      <c r="A212" s="53" t="s">
        <v>88</v>
      </c>
      <c r="B212" s="53" t="s">
        <v>76</v>
      </c>
      <c r="C212" s="53" t="s">
        <v>228</v>
      </c>
      <c r="D212" s="54">
        <f>SUM(D205:D211)</f>
        <v>23180</v>
      </c>
      <c r="E212" s="54"/>
      <c r="F212" s="55"/>
      <c r="G212" s="55">
        <f>SUM(G205:G211)</f>
        <v>0</v>
      </c>
      <c r="H212" s="54">
        <f>SUM(D212:F212)</f>
        <v>23180</v>
      </c>
    </row>
    <row r="213" spans="1:8">
      <c r="A213" s="22" t="s">
        <v>229</v>
      </c>
      <c r="B213" s="22" t="s">
        <v>230</v>
      </c>
      <c r="C213" s="22" t="s">
        <v>231</v>
      </c>
      <c r="D213" s="23">
        <f>SUM(D212)</f>
        <v>23180</v>
      </c>
      <c r="E213" s="23"/>
      <c r="F213" s="24"/>
      <c r="G213" s="24">
        <f>SUM(G212)</f>
        <v>0</v>
      </c>
      <c r="H213" s="23">
        <f>SUM(D213:F213)</f>
        <v>23180</v>
      </c>
    </row>
    <row r="214" spans="1:8">
      <c r="A214" s="17" t="s">
        <v>76</v>
      </c>
      <c r="B214" s="17">
        <v>610</v>
      </c>
      <c r="C214" s="17" t="s">
        <v>232</v>
      </c>
      <c r="D214" s="18">
        <v>106650</v>
      </c>
      <c r="E214" s="18"/>
      <c r="F214" s="19"/>
      <c r="G214" s="19"/>
      <c r="H214" s="18">
        <f t="shared" ref="H214:H217" si="17">SUM(D214:F214)</f>
        <v>106650</v>
      </c>
    </row>
    <row r="215" spans="1:8">
      <c r="A215" s="17" t="s">
        <v>76</v>
      </c>
      <c r="B215" s="17">
        <v>610</v>
      </c>
      <c r="C215" s="17" t="s">
        <v>233</v>
      </c>
      <c r="D215" s="18">
        <v>27500</v>
      </c>
      <c r="E215" s="18"/>
      <c r="F215" s="19"/>
      <c r="G215" s="19"/>
      <c r="H215" s="18">
        <f t="shared" si="17"/>
        <v>27500</v>
      </c>
    </row>
    <row r="216" spans="1:8">
      <c r="A216" s="17" t="s">
        <v>76</v>
      </c>
      <c r="B216" s="17">
        <v>610</v>
      </c>
      <c r="C216" s="17" t="s">
        <v>234</v>
      </c>
      <c r="D216" s="18">
        <v>6200</v>
      </c>
      <c r="E216" s="18"/>
      <c r="F216" s="19"/>
      <c r="G216" s="19"/>
      <c r="H216" s="18">
        <f t="shared" si="17"/>
        <v>6200</v>
      </c>
    </row>
    <row r="217" spans="1:8">
      <c r="A217" s="17" t="s">
        <v>76</v>
      </c>
      <c r="B217" s="17">
        <v>642015</v>
      </c>
      <c r="C217" s="17" t="s">
        <v>235</v>
      </c>
      <c r="D217" s="18">
        <v>500</v>
      </c>
      <c r="E217" s="18"/>
      <c r="F217" s="19"/>
      <c r="G217" s="19"/>
      <c r="H217" s="18">
        <f t="shared" si="17"/>
        <v>500</v>
      </c>
    </row>
    <row r="218" spans="1:8">
      <c r="A218" s="53" t="s">
        <v>17</v>
      </c>
      <c r="B218" s="53"/>
      <c r="C218" s="53" t="s">
        <v>228</v>
      </c>
      <c r="D218" s="54">
        <f>SUM(D214:D217)</f>
        <v>140850</v>
      </c>
      <c r="E218" s="54"/>
      <c r="F218" s="55"/>
      <c r="G218" s="55"/>
      <c r="H218" s="54">
        <f>SUM(D218:F218)</f>
        <v>140850</v>
      </c>
    </row>
    <row r="219" spans="1:8">
      <c r="A219" s="17" t="s">
        <v>76</v>
      </c>
      <c r="B219" s="17">
        <v>620</v>
      </c>
      <c r="C219" s="17" t="s">
        <v>236</v>
      </c>
      <c r="D219" s="18">
        <v>39360</v>
      </c>
      <c r="E219" s="18"/>
      <c r="F219" s="19"/>
      <c r="G219" s="19"/>
      <c r="H219" s="18">
        <f t="shared" ref="H219:H221" si="18">SUM(D219:F219)</f>
        <v>39360</v>
      </c>
    </row>
    <row r="220" spans="1:8">
      <c r="A220" s="17" t="s">
        <v>76</v>
      </c>
      <c r="B220" s="17">
        <v>620</v>
      </c>
      <c r="C220" s="17" t="s">
        <v>237</v>
      </c>
      <c r="D220" s="18">
        <v>10180</v>
      </c>
      <c r="E220" s="18"/>
      <c r="F220" s="19"/>
      <c r="G220" s="19"/>
      <c r="H220" s="18">
        <f t="shared" si="18"/>
        <v>10180</v>
      </c>
    </row>
    <row r="221" spans="1:8">
      <c r="A221" s="17" t="s">
        <v>76</v>
      </c>
      <c r="B221" s="17">
        <v>620</v>
      </c>
      <c r="C221" s="17" t="s">
        <v>238</v>
      </c>
      <c r="D221" s="18">
        <v>1960</v>
      </c>
      <c r="E221" s="18"/>
      <c r="F221" s="19"/>
      <c r="G221" s="19"/>
      <c r="H221" s="18">
        <f t="shared" si="18"/>
        <v>1960</v>
      </c>
    </row>
    <row r="222" spans="1:8">
      <c r="A222" s="63"/>
      <c r="B222" s="53" t="s">
        <v>17</v>
      </c>
      <c r="C222" s="53" t="s">
        <v>239</v>
      </c>
      <c r="D222" s="54">
        <f>SUM(D219:D221)</f>
        <v>51500</v>
      </c>
      <c r="E222" s="54"/>
      <c r="F222" s="55"/>
      <c r="G222" s="55"/>
      <c r="H222" s="54">
        <f>SUM(D222:F222)</f>
        <v>51500</v>
      </c>
    </row>
    <row r="223" spans="1:8">
      <c r="A223" s="17" t="s">
        <v>76</v>
      </c>
      <c r="B223" s="17">
        <v>632001</v>
      </c>
      <c r="C223" s="17" t="s">
        <v>240</v>
      </c>
      <c r="D223" s="18">
        <v>9214</v>
      </c>
      <c r="E223" s="18"/>
      <c r="F223" s="19"/>
      <c r="G223" s="19"/>
      <c r="H223" s="18">
        <f t="shared" ref="H223:H227" si="19">SUM(D223:F223)</f>
        <v>9214</v>
      </c>
    </row>
    <row r="224" spans="1:8">
      <c r="A224" s="26" t="s">
        <v>76</v>
      </c>
      <c r="B224" s="26">
        <v>632001</v>
      </c>
      <c r="C224" s="26" t="s">
        <v>241</v>
      </c>
      <c r="D224" s="20">
        <v>16702</v>
      </c>
      <c r="E224" s="20"/>
      <c r="F224" s="28"/>
      <c r="G224" s="28"/>
      <c r="H224" s="18">
        <f t="shared" si="19"/>
        <v>16702</v>
      </c>
    </row>
    <row r="225" spans="1:8">
      <c r="A225" s="26" t="s">
        <v>76</v>
      </c>
      <c r="B225" s="26">
        <v>632003</v>
      </c>
      <c r="C225" s="26" t="s">
        <v>242</v>
      </c>
      <c r="D225" s="20">
        <v>2000</v>
      </c>
      <c r="E225" s="20"/>
      <c r="F225" s="28"/>
      <c r="G225" s="28"/>
      <c r="H225" s="18">
        <f t="shared" si="19"/>
        <v>2000</v>
      </c>
    </row>
    <row r="226" spans="1:8">
      <c r="A226" s="17" t="s">
        <v>76</v>
      </c>
      <c r="B226" s="17">
        <v>632003</v>
      </c>
      <c r="C226" s="17" t="s">
        <v>243</v>
      </c>
      <c r="D226" s="18">
        <v>2600</v>
      </c>
      <c r="E226" s="18"/>
      <c r="F226" s="19"/>
      <c r="G226" s="19"/>
      <c r="H226" s="18">
        <f t="shared" si="19"/>
        <v>2600</v>
      </c>
    </row>
    <row r="227" spans="1:8">
      <c r="A227" s="32"/>
      <c r="B227" s="32">
        <v>632003</v>
      </c>
      <c r="C227" s="32" t="s">
        <v>244</v>
      </c>
      <c r="D227" s="18">
        <v>250</v>
      </c>
      <c r="E227" s="18"/>
      <c r="F227" s="19"/>
      <c r="G227" s="19"/>
      <c r="H227" s="18">
        <f t="shared" si="19"/>
        <v>250</v>
      </c>
    </row>
    <row r="228" spans="1:8">
      <c r="A228" s="53"/>
      <c r="B228" s="53"/>
      <c r="C228" s="53"/>
      <c r="D228" s="54">
        <f t="shared" ref="D228" si="20">SUM(D223:D227)</f>
        <v>30766</v>
      </c>
      <c r="E228" s="54"/>
      <c r="F228" s="55"/>
      <c r="G228" s="55"/>
      <c r="H228" s="54">
        <f>SUM(D228:F228)</f>
        <v>30766</v>
      </c>
    </row>
    <row r="229" spans="1:8">
      <c r="A229" s="17"/>
      <c r="B229" s="17">
        <v>633002</v>
      </c>
      <c r="C229" s="17" t="s">
        <v>245</v>
      </c>
      <c r="D229" s="18">
        <v>2000</v>
      </c>
      <c r="E229" s="18"/>
      <c r="F229" s="19">
        <v>1000</v>
      </c>
      <c r="G229" s="19"/>
      <c r="H229" s="18">
        <f>SUM(D229:F229)</f>
        <v>3000</v>
      </c>
    </row>
    <row r="230" spans="1:8">
      <c r="A230" s="17"/>
      <c r="B230" s="17">
        <v>633003</v>
      </c>
      <c r="C230" s="17" t="s">
        <v>246</v>
      </c>
      <c r="D230" s="18">
        <v>0</v>
      </c>
      <c r="E230" s="18"/>
      <c r="F230" s="19"/>
      <c r="G230" s="19">
        <v>28.99</v>
      </c>
      <c r="H230" s="18">
        <f>SUM(D230:G230)</f>
        <v>28.99</v>
      </c>
    </row>
    <row r="231" spans="1:8">
      <c r="A231" s="17"/>
      <c r="B231" s="17">
        <v>633004</v>
      </c>
      <c r="C231" s="17" t="s">
        <v>247</v>
      </c>
      <c r="D231" s="18">
        <v>0</v>
      </c>
      <c r="E231" s="18"/>
      <c r="F231" s="19"/>
      <c r="G231" s="19"/>
      <c r="H231" s="18">
        <f t="shared" ref="H231:H238" si="21">SUM(D231:F231)</f>
        <v>0</v>
      </c>
    </row>
    <row r="232" spans="1:8">
      <c r="A232" s="17"/>
      <c r="B232" s="17">
        <v>633005</v>
      </c>
      <c r="C232" s="17" t="s">
        <v>248</v>
      </c>
      <c r="D232" s="18">
        <v>0</v>
      </c>
      <c r="E232" s="18"/>
      <c r="F232" s="19"/>
      <c r="G232" s="19"/>
      <c r="H232" s="18">
        <f t="shared" si="21"/>
        <v>0</v>
      </c>
    </row>
    <row r="233" spans="1:8">
      <c r="A233" s="32" t="s">
        <v>76</v>
      </c>
      <c r="B233" s="32">
        <v>633006</v>
      </c>
      <c r="C233" s="32" t="s">
        <v>188</v>
      </c>
      <c r="D233" s="18">
        <v>8620</v>
      </c>
      <c r="E233" s="18"/>
      <c r="F233" s="19"/>
      <c r="G233" s="19"/>
      <c r="H233" s="18">
        <f t="shared" si="21"/>
        <v>8620</v>
      </c>
    </row>
    <row r="234" spans="1:8">
      <c r="A234" s="32"/>
      <c r="B234" s="32">
        <v>633006</v>
      </c>
      <c r="C234" s="32" t="s">
        <v>249</v>
      </c>
      <c r="D234" s="18"/>
      <c r="E234" s="18"/>
      <c r="F234" s="19"/>
      <c r="G234" s="19"/>
      <c r="H234" s="18">
        <f t="shared" si="21"/>
        <v>0</v>
      </c>
    </row>
    <row r="235" spans="1:8">
      <c r="A235" s="32" t="s">
        <v>76</v>
      </c>
      <c r="B235" s="32">
        <v>633009</v>
      </c>
      <c r="C235" s="32" t="s">
        <v>250</v>
      </c>
      <c r="D235" s="18">
        <v>930</v>
      </c>
      <c r="E235" s="18"/>
      <c r="F235" s="19"/>
      <c r="G235" s="19"/>
      <c r="H235" s="18">
        <f t="shared" si="21"/>
        <v>930</v>
      </c>
    </row>
    <row r="236" spans="1:8">
      <c r="A236" s="32" t="s">
        <v>76</v>
      </c>
      <c r="B236" s="32">
        <v>633010</v>
      </c>
      <c r="C236" s="32" t="s">
        <v>251</v>
      </c>
      <c r="D236" s="18">
        <v>200</v>
      </c>
      <c r="E236" s="18"/>
      <c r="F236" s="19"/>
      <c r="G236" s="19"/>
      <c r="H236" s="18">
        <f t="shared" si="21"/>
        <v>200</v>
      </c>
    </row>
    <row r="237" spans="1:8">
      <c r="A237" s="32" t="s">
        <v>76</v>
      </c>
      <c r="B237" s="32">
        <v>633016</v>
      </c>
      <c r="C237" s="32" t="s">
        <v>252</v>
      </c>
      <c r="D237" s="18">
        <v>1000</v>
      </c>
      <c r="E237" s="18"/>
      <c r="F237" s="19"/>
      <c r="G237" s="19"/>
      <c r="H237" s="18">
        <f t="shared" si="21"/>
        <v>1000</v>
      </c>
    </row>
    <row r="238" spans="1:8">
      <c r="A238" s="32"/>
      <c r="B238" s="32">
        <v>633018</v>
      </c>
      <c r="C238" s="32" t="s">
        <v>253</v>
      </c>
      <c r="D238" s="18">
        <v>229</v>
      </c>
      <c r="E238" s="18"/>
      <c r="F238" s="19"/>
      <c r="G238" s="19"/>
      <c r="H238" s="18">
        <f t="shared" si="21"/>
        <v>229</v>
      </c>
    </row>
    <row r="239" spans="1:8">
      <c r="A239" s="60"/>
      <c r="B239" s="60"/>
      <c r="C239" s="60"/>
      <c r="D239" s="54">
        <f t="shared" ref="D239" si="22">SUM(D229:D238)</f>
        <v>12979</v>
      </c>
      <c r="E239" s="54"/>
      <c r="F239" s="55">
        <f>SUM(F229:F238)</f>
        <v>1000</v>
      </c>
      <c r="G239" s="55">
        <f>SUM(G229:G238)</f>
        <v>28.99</v>
      </c>
      <c r="H239" s="54">
        <f>SUM(H229:H238)</f>
        <v>14007.99</v>
      </c>
    </row>
    <row r="240" spans="1:8">
      <c r="A240" s="17"/>
      <c r="B240" s="17">
        <v>634</v>
      </c>
      <c r="C240" s="17" t="s">
        <v>254</v>
      </c>
      <c r="D240" s="18">
        <v>5035</v>
      </c>
      <c r="E240" s="18"/>
      <c r="F240" s="19"/>
      <c r="G240" s="19"/>
      <c r="H240" s="18">
        <f t="shared" ref="H240:H249" si="23">SUM(D240:F240)</f>
        <v>5035</v>
      </c>
    </row>
    <row r="241" spans="1:8">
      <c r="A241" s="17"/>
      <c r="B241" s="17">
        <v>635002</v>
      </c>
      <c r="C241" s="64" t="s">
        <v>255</v>
      </c>
      <c r="D241" s="18">
        <v>1900</v>
      </c>
      <c r="E241" s="18"/>
      <c r="F241" s="19"/>
      <c r="G241" s="19"/>
      <c r="H241" s="18">
        <f t="shared" si="23"/>
        <v>1900</v>
      </c>
    </row>
    <row r="242" spans="1:8">
      <c r="A242" s="17"/>
      <c r="B242" s="17">
        <v>635004</v>
      </c>
      <c r="C242" s="64" t="s">
        <v>256</v>
      </c>
      <c r="D242" s="18">
        <v>50</v>
      </c>
      <c r="E242" s="18"/>
      <c r="F242" s="19"/>
      <c r="G242" s="19"/>
      <c r="H242" s="18">
        <f t="shared" si="23"/>
        <v>50</v>
      </c>
    </row>
    <row r="243" spans="1:8">
      <c r="A243" s="17"/>
      <c r="B243" s="17">
        <v>635006</v>
      </c>
      <c r="C243" s="64" t="s">
        <v>257</v>
      </c>
      <c r="D243" s="18">
        <v>5000</v>
      </c>
      <c r="E243" s="18"/>
      <c r="F243" s="19"/>
      <c r="G243" s="19"/>
      <c r="H243" s="18">
        <f t="shared" si="23"/>
        <v>5000</v>
      </c>
    </row>
    <row r="244" spans="1:8">
      <c r="A244" s="17"/>
      <c r="B244" s="17">
        <v>635006</v>
      </c>
      <c r="C244" s="64" t="s">
        <v>258</v>
      </c>
      <c r="D244" s="18">
        <v>1000</v>
      </c>
      <c r="E244" s="18"/>
      <c r="F244" s="19"/>
      <c r="G244" s="19"/>
      <c r="H244" s="18">
        <f t="shared" si="23"/>
        <v>1000</v>
      </c>
    </row>
    <row r="245" spans="1:8">
      <c r="A245" s="17"/>
      <c r="B245" s="17">
        <v>635</v>
      </c>
      <c r="C245" s="17" t="s">
        <v>259</v>
      </c>
      <c r="D245" s="18">
        <v>0</v>
      </c>
      <c r="E245" s="18"/>
      <c r="F245" s="19"/>
      <c r="G245" s="19"/>
      <c r="H245" s="18">
        <f t="shared" si="23"/>
        <v>0</v>
      </c>
    </row>
    <row r="246" spans="1:8">
      <c r="A246" s="17"/>
      <c r="B246" s="17">
        <v>635</v>
      </c>
      <c r="C246" s="17" t="s">
        <v>260</v>
      </c>
      <c r="D246" s="18">
        <v>0</v>
      </c>
      <c r="E246" s="18"/>
      <c r="F246" s="19"/>
      <c r="G246" s="19"/>
      <c r="H246" s="18">
        <f t="shared" si="23"/>
        <v>0</v>
      </c>
    </row>
    <row r="247" spans="1:8">
      <c r="A247" s="17"/>
      <c r="B247" s="17">
        <v>716</v>
      </c>
      <c r="C247" s="17" t="s">
        <v>261</v>
      </c>
      <c r="D247" s="18">
        <v>5000</v>
      </c>
      <c r="E247" s="18"/>
      <c r="F247" s="19"/>
      <c r="G247" s="19"/>
      <c r="H247" s="18">
        <f t="shared" si="23"/>
        <v>5000</v>
      </c>
    </row>
    <row r="248" spans="1:8">
      <c r="A248" s="17"/>
      <c r="B248" s="17">
        <v>717</v>
      </c>
      <c r="C248" s="65" t="s">
        <v>262</v>
      </c>
      <c r="D248" s="18">
        <v>100000</v>
      </c>
      <c r="E248" s="18"/>
      <c r="F248" s="19"/>
      <c r="G248" s="19"/>
      <c r="H248" s="18">
        <f t="shared" si="23"/>
        <v>100000</v>
      </c>
    </row>
    <row r="249" spans="1:8">
      <c r="A249" s="17"/>
      <c r="B249" s="17">
        <v>700</v>
      </c>
      <c r="C249" s="17" t="s">
        <v>263</v>
      </c>
      <c r="D249" s="18">
        <v>10000</v>
      </c>
      <c r="E249" s="18"/>
      <c r="F249" s="19"/>
      <c r="G249" s="19"/>
      <c r="H249" s="18">
        <f t="shared" si="23"/>
        <v>10000</v>
      </c>
    </row>
    <row r="250" spans="1:8">
      <c r="A250" s="53"/>
      <c r="B250" s="53"/>
      <c r="C250" s="53"/>
      <c r="D250" s="54">
        <f t="shared" ref="D250" si="24">SUM(D240:D249)</f>
        <v>127985</v>
      </c>
      <c r="E250" s="54"/>
      <c r="F250" s="55"/>
      <c r="G250" s="55"/>
      <c r="H250" s="54">
        <f>SUM(D250:F250)</f>
        <v>127985</v>
      </c>
    </row>
    <row r="251" spans="1:8">
      <c r="A251" s="17"/>
      <c r="B251" s="17">
        <v>637004</v>
      </c>
      <c r="C251" s="17" t="s">
        <v>264</v>
      </c>
      <c r="D251" s="18">
        <v>200</v>
      </c>
      <c r="E251" s="18"/>
      <c r="F251" s="19"/>
      <c r="G251" s="19"/>
      <c r="H251" s="18">
        <f t="shared" ref="H251:H259" si="25">SUM(D251:F251)</f>
        <v>200</v>
      </c>
    </row>
    <row r="252" spans="1:8">
      <c r="A252" s="17"/>
      <c r="B252" s="17">
        <v>637005</v>
      </c>
      <c r="C252" s="17" t="s">
        <v>265</v>
      </c>
      <c r="D252" s="18">
        <v>4000</v>
      </c>
      <c r="E252" s="18"/>
      <c r="F252" s="19"/>
      <c r="G252" s="19"/>
      <c r="H252" s="18">
        <f t="shared" si="25"/>
        <v>4000</v>
      </c>
    </row>
    <row r="253" spans="1:8">
      <c r="A253" s="26"/>
      <c r="B253" s="26">
        <v>637005</v>
      </c>
      <c r="C253" s="26" t="s">
        <v>266</v>
      </c>
      <c r="D253" s="18">
        <v>5000</v>
      </c>
      <c r="E253" s="18"/>
      <c r="F253" s="19"/>
      <c r="G253" s="19"/>
      <c r="H253" s="18">
        <f t="shared" si="25"/>
        <v>5000</v>
      </c>
    </row>
    <row r="254" spans="1:8">
      <c r="A254" s="26"/>
      <c r="B254" s="26">
        <v>637005</v>
      </c>
      <c r="C254" s="26" t="s">
        <v>267</v>
      </c>
      <c r="D254" s="18">
        <v>500</v>
      </c>
      <c r="E254" s="18"/>
      <c r="F254" s="19"/>
      <c r="G254" s="19"/>
      <c r="H254" s="18">
        <f t="shared" si="25"/>
        <v>500</v>
      </c>
    </row>
    <row r="255" spans="1:8">
      <c r="A255" s="26"/>
      <c r="B255" s="26">
        <v>637005</v>
      </c>
      <c r="C255" s="26" t="s">
        <v>268</v>
      </c>
      <c r="D255" s="18">
        <v>50</v>
      </c>
      <c r="E255" s="18"/>
      <c r="F255" s="19"/>
      <c r="G255" s="19"/>
      <c r="H255" s="18">
        <f t="shared" si="25"/>
        <v>50</v>
      </c>
    </row>
    <row r="256" spans="1:8">
      <c r="A256" s="26"/>
      <c r="B256" s="26">
        <v>637005</v>
      </c>
      <c r="C256" s="26" t="s">
        <v>269</v>
      </c>
      <c r="D256" s="18">
        <v>1000</v>
      </c>
      <c r="E256" s="18"/>
      <c r="F256" s="19"/>
      <c r="G256" s="19"/>
      <c r="H256" s="18">
        <f t="shared" si="25"/>
        <v>1000</v>
      </c>
    </row>
    <row r="257" spans="1:8">
      <c r="A257" s="26"/>
      <c r="B257" s="26">
        <v>637005</v>
      </c>
      <c r="C257" s="26" t="s">
        <v>270</v>
      </c>
      <c r="D257" s="18">
        <v>1000</v>
      </c>
      <c r="E257" s="18"/>
      <c r="F257" s="19"/>
      <c r="G257" s="19"/>
      <c r="H257" s="18">
        <f t="shared" si="25"/>
        <v>1000</v>
      </c>
    </row>
    <row r="258" spans="1:8">
      <c r="A258" s="26"/>
      <c r="B258" s="26">
        <v>637005</v>
      </c>
      <c r="C258" s="26" t="s">
        <v>271</v>
      </c>
      <c r="D258" s="18">
        <v>0</v>
      </c>
      <c r="E258" s="18"/>
      <c r="F258" s="19"/>
      <c r="G258" s="19">
        <v>500</v>
      </c>
      <c r="H258" s="18">
        <f>SUM(D258:G258)</f>
        <v>500</v>
      </c>
    </row>
    <row r="259" spans="1:8">
      <c r="A259" s="26"/>
      <c r="B259" s="26">
        <v>637005</v>
      </c>
      <c r="C259" s="26" t="s">
        <v>272</v>
      </c>
      <c r="D259" s="18">
        <v>0</v>
      </c>
      <c r="E259" s="18"/>
      <c r="F259" s="19">
        <v>500</v>
      </c>
      <c r="G259" s="19"/>
      <c r="H259" s="18">
        <f t="shared" si="25"/>
        <v>500</v>
      </c>
    </row>
    <row r="260" spans="1:8">
      <c r="A260" s="53"/>
      <c r="B260" s="53"/>
      <c r="C260" s="53"/>
      <c r="D260" s="54">
        <f>SUM(D251:D259)</f>
        <v>11750</v>
      </c>
      <c r="E260" s="54"/>
      <c r="F260" s="55">
        <f>SUM(F251:F259)</f>
        <v>500</v>
      </c>
      <c r="G260" s="55">
        <f>SUM(G251:G259)</f>
        <v>500</v>
      </c>
      <c r="H260" s="54">
        <f>SUM(D260:F260)</f>
        <v>12250</v>
      </c>
    </row>
    <row r="261" spans="1:8">
      <c r="A261" s="26"/>
      <c r="B261" s="26">
        <v>636</v>
      </c>
      <c r="C261" s="26" t="s">
        <v>273</v>
      </c>
      <c r="D261" s="20">
        <v>1</v>
      </c>
      <c r="E261" s="20"/>
      <c r="F261" s="28"/>
      <c r="G261" s="28"/>
      <c r="H261" s="18">
        <f t="shared" ref="H261:H280" si="26">SUM(D261:F261)</f>
        <v>1</v>
      </c>
    </row>
    <row r="262" spans="1:8">
      <c r="A262" s="26"/>
      <c r="B262" s="26">
        <v>637012</v>
      </c>
      <c r="C262" s="26" t="s">
        <v>274</v>
      </c>
      <c r="D262" s="18">
        <v>7</v>
      </c>
      <c r="E262" s="18"/>
      <c r="F262" s="19"/>
      <c r="G262" s="19"/>
      <c r="H262" s="18">
        <f t="shared" si="26"/>
        <v>7</v>
      </c>
    </row>
    <row r="263" spans="1:8">
      <c r="A263" s="26"/>
      <c r="B263" s="26">
        <v>637012</v>
      </c>
      <c r="C263" s="26" t="s">
        <v>275</v>
      </c>
      <c r="D263" s="18">
        <v>3000</v>
      </c>
      <c r="E263" s="18"/>
      <c r="F263" s="19"/>
      <c r="G263" s="19"/>
      <c r="H263" s="18">
        <f t="shared" si="26"/>
        <v>3000</v>
      </c>
    </row>
    <row r="264" spans="1:8">
      <c r="A264" s="26"/>
      <c r="B264" s="26">
        <v>637012</v>
      </c>
      <c r="C264" s="26" t="s">
        <v>276</v>
      </c>
      <c r="D264" s="18">
        <v>170</v>
      </c>
      <c r="E264" s="18"/>
      <c r="F264" s="19"/>
      <c r="G264" s="19"/>
      <c r="H264" s="18">
        <f t="shared" si="26"/>
        <v>170</v>
      </c>
    </row>
    <row r="265" spans="1:8">
      <c r="A265" s="26"/>
      <c r="B265" s="26">
        <v>637014</v>
      </c>
      <c r="C265" s="26" t="s">
        <v>277</v>
      </c>
      <c r="D265" s="18">
        <v>5550</v>
      </c>
      <c r="E265" s="18"/>
      <c r="F265" s="19"/>
      <c r="G265" s="19"/>
      <c r="H265" s="18">
        <f t="shared" si="26"/>
        <v>5550</v>
      </c>
    </row>
    <row r="266" spans="1:8">
      <c r="A266" s="26"/>
      <c r="B266" s="26">
        <v>637015</v>
      </c>
      <c r="C266" s="26" t="s">
        <v>278</v>
      </c>
      <c r="D266" s="18">
        <v>2848.56</v>
      </c>
      <c r="E266" s="18"/>
      <c r="F266" s="19"/>
      <c r="G266" s="19"/>
      <c r="H266" s="18">
        <f t="shared" si="26"/>
        <v>2848.56</v>
      </c>
    </row>
    <row r="267" spans="1:8">
      <c r="A267" s="26"/>
      <c r="B267" s="26">
        <v>637016</v>
      </c>
      <c r="C267" s="26" t="s">
        <v>279</v>
      </c>
      <c r="D267" s="18">
        <v>1080</v>
      </c>
      <c r="E267" s="18"/>
      <c r="F267" s="19"/>
      <c r="G267" s="19"/>
      <c r="H267" s="18">
        <f t="shared" si="26"/>
        <v>1080</v>
      </c>
    </row>
    <row r="268" spans="1:8">
      <c r="A268" s="26"/>
      <c r="B268" s="26">
        <v>637023</v>
      </c>
      <c r="C268" s="26" t="s">
        <v>280</v>
      </c>
      <c r="D268" s="18">
        <v>200</v>
      </c>
      <c r="E268" s="18"/>
      <c r="F268" s="19"/>
      <c r="G268" s="19"/>
      <c r="H268" s="18">
        <f t="shared" si="26"/>
        <v>200</v>
      </c>
    </row>
    <row r="269" spans="1:8">
      <c r="A269" s="26"/>
      <c r="B269" s="26">
        <v>637027</v>
      </c>
      <c r="C269" s="26" t="s">
        <v>281</v>
      </c>
      <c r="D269" s="18">
        <v>1000</v>
      </c>
      <c r="E269" s="18"/>
      <c r="F269" s="19"/>
      <c r="G269" s="19"/>
      <c r="H269" s="18">
        <f t="shared" si="26"/>
        <v>1000</v>
      </c>
    </row>
    <row r="270" spans="1:8">
      <c r="A270" s="17"/>
      <c r="B270" s="17">
        <v>637027</v>
      </c>
      <c r="C270" s="17" t="s">
        <v>282</v>
      </c>
      <c r="D270" s="18">
        <v>200</v>
      </c>
      <c r="E270" s="18"/>
      <c r="F270" s="19"/>
      <c r="G270" s="19"/>
      <c r="H270" s="18">
        <f t="shared" si="26"/>
        <v>200</v>
      </c>
    </row>
    <row r="271" spans="1:8">
      <c r="A271" s="53" t="s">
        <v>228</v>
      </c>
      <c r="B271" s="53"/>
      <c r="C271" s="53" t="s">
        <v>228</v>
      </c>
      <c r="D271" s="54">
        <f>SUM(D261:D270)</f>
        <v>14056.56</v>
      </c>
      <c r="E271" s="54"/>
      <c r="F271" s="55"/>
      <c r="G271" s="55"/>
      <c r="H271" s="54">
        <f t="shared" si="26"/>
        <v>14056.56</v>
      </c>
    </row>
    <row r="272" spans="1:8">
      <c r="A272" s="17" t="s">
        <v>76</v>
      </c>
      <c r="B272" s="17">
        <v>641001</v>
      </c>
      <c r="C272" s="17" t="s">
        <v>283</v>
      </c>
      <c r="D272" s="18">
        <v>73010.8</v>
      </c>
      <c r="E272" s="18"/>
      <c r="F272" s="19">
        <v>-1000</v>
      </c>
      <c r="G272" s="19">
        <v>-2779.99</v>
      </c>
      <c r="H272" s="18">
        <f>SUM(D272:G272)</f>
        <v>69230.81</v>
      </c>
    </row>
    <row r="273" spans="1:8">
      <c r="A273" s="17" t="s">
        <v>76</v>
      </c>
      <c r="B273" s="17">
        <v>641001</v>
      </c>
      <c r="C273" s="17" t="s">
        <v>284</v>
      </c>
      <c r="D273" s="18">
        <v>64000</v>
      </c>
      <c r="E273" s="18"/>
      <c r="F273" s="19"/>
      <c r="G273" s="19"/>
      <c r="H273" s="18">
        <f t="shared" si="26"/>
        <v>64000</v>
      </c>
    </row>
    <row r="274" spans="1:8">
      <c r="A274" s="17" t="s">
        <v>76</v>
      </c>
      <c r="B274" s="17">
        <v>641001</v>
      </c>
      <c r="C274" s="17" t="s">
        <v>285</v>
      </c>
      <c r="D274" s="18">
        <v>0</v>
      </c>
      <c r="E274" s="18"/>
      <c r="F274" s="19"/>
      <c r="G274" s="19"/>
      <c r="H274" s="18">
        <f t="shared" si="26"/>
        <v>0</v>
      </c>
    </row>
    <row r="275" spans="1:8">
      <c r="A275" s="17" t="s">
        <v>76</v>
      </c>
      <c r="B275" s="17">
        <v>641001</v>
      </c>
      <c r="C275" s="17" t="s">
        <v>286</v>
      </c>
      <c r="D275" s="18">
        <v>0</v>
      </c>
      <c r="E275" s="18"/>
      <c r="F275" s="19"/>
      <c r="G275" s="19"/>
      <c r="H275" s="18">
        <f t="shared" si="26"/>
        <v>0</v>
      </c>
    </row>
    <row r="276" spans="1:8">
      <c r="A276" s="17"/>
      <c r="B276" s="17">
        <v>641001</v>
      </c>
      <c r="C276" s="17" t="s">
        <v>317</v>
      </c>
      <c r="D276" s="18">
        <v>0</v>
      </c>
      <c r="E276" s="18"/>
      <c r="F276" s="19"/>
      <c r="G276" s="28">
        <v>4000</v>
      </c>
      <c r="H276" s="18">
        <f>SUM(D276:G276)</f>
        <v>4000</v>
      </c>
    </row>
    <row r="277" spans="1:8">
      <c r="A277" s="17" t="s">
        <v>76</v>
      </c>
      <c r="B277" s="17">
        <v>721001</v>
      </c>
      <c r="C277" s="17" t="s">
        <v>287</v>
      </c>
      <c r="D277" s="18">
        <v>0</v>
      </c>
      <c r="E277" s="18"/>
      <c r="F277" s="19"/>
      <c r="G277" s="19"/>
      <c r="H277" s="18">
        <f t="shared" si="26"/>
        <v>0</v>
      </c>
    </row>
    <row r="278" spans="1:8">
      <c r="A278" s="17" t="s">
        <v>76</v>
      </c>
      <c r="B278" s="17">
        <v>721001</v>
      </c>
      <c r="C278" s="17" t="s">
        <v>288</v>
      </c>
      <c r="D278" s="18">
        <v>40000</v>
      </c>
      <c r="E278" s="18"/>
      <c r="F278" s="19">
        <v>55000</v>
      </c>
      <c r="G278" s="19"/>
      <c r="H278" s="18">
        <f t="shared" si="26"/>
        <v>95000</v>
      </c>
    </row>
    <row r="279" spans="1:8">
      <c r="A279" s="17" t="s">
        <v>76</v>
      </c>
      <c r="B279" s="17">
        <v>721001</v>
      </c>
      <c r="C279" s="17" t="s">
        <v>289</v>
      </c>
      <c r="D279" s="20">
        <v>0</v>
      </c>
      <c r="E279" s="18"/>
      <c r="F279" s="19"/>
      <c r="G279" s="19"/>
      <c r="H279" s="18">
        <f t="shared" si="26"/>
        <v>0</v>
      </c>
    </row>
    <row r="280" spans="1:8">
      <c r="A280" s="17" t="s">
        <v>76</v>
      </c>
      <c r="B280" s="17">
        <v>641001</v>
      </c>
      <c r="C280" s="17" t="s">
        <v>290</v>
      </c>
      <c r="D280" s="18">
        <v>5000</v>
      </c>
      <c r="E280" s="18"/>
      <c r="F280" s="19"/>
      <c r="G280" s="19"/>
      <c r="H280" s="18">
        <f t="shared" si="26"/>
        <v>5000</v>
      </c>
    </row>
    <row r="281" spans="1:8">
      <c r="A281" s="53" t="s">
        <v>228</v>
      </c>
      <c r="B281" s="53" t="s">
        <v>228</v>
      </c>
      <c r="C281" s="53" t="s">
        <v>291</v>
      </c>
      <c r="D281" s="54">
        <f>SUM(D272:D280)</f>
        <v>182010.8</v>
      </c>
      <c r="E281" s="54"/>
      <c r="F281" s="55">
        <f>SUM(F272:F280)</f>
        <v>54000</v>
      </c>
      <c r="G281" s="55">
        <f>SUM(G272:G280)</f>
        <v>1220.0100000000002</v>
      </c>
      <c r="H281" s="54">
        <f>SUM(D281:G281)</f>
        <v>237230.81</v>
      </c>
    </row>
    <row r="282" spans="1:8">
      <c r="A282" s="26" t="s">
        <v>76</v>
      </c>
      <c r="B282" s="26">
        <v>711001</v>
      </c>
      <c r="C282" s="26" t="s">
        <v>292</v>
      </c>
      <c r="D282" s="18">
        <v>0</v>
      </c>
      <c r="E282" s="18"/>
      <c r="F282" s="19"/>
      <c r="G282" s="19"/>
      <c r="H282" s="18">
        <f t="shared" ref="H282:H283" si="27">SUM(D282:F282)</f>
        <v>0</v>
      </c>
    </row>
    <row r="283" spans="1:8">
      <c r="A283" s="17" t="s">
        <v>76</v>
      </c>
      <c r="B283" s="17">
        <v>713005</v>
      </c>
      <c r="C283" s="17" t="s">
        <v>293</v>
      </c>
      <c r="D283" s="18">
        <v>5000</v>
      </c>
      <c r="E283" s="18"/>
      <c r="F283" s="19"/>
      <c r="G283" s="19"/>
      <c r="H283" s="18">
        <f t="shared" si="27"/>
        <v>5000</v>
      </c>
    </row>
    <row r="284" spans="1:8">
      <c r="A284" s="53" t="s">
        <v>228</v>
      </c>
      <c r="B284" s="53" t="s">
        <v>228</v>
      </c>
      <c r="C284" s="53" t="s">
        <v>228</v>
      </c>
      <c r="D284" s="54">
        <f t="shared" ref="D284" si="28">SUM(D282:D283)</f>
        <v>5000</v>
      </c>
      <c r="E284" s="54"/>
      <c r="F284" s="55"/>
      <c r="G284" s="55"/>
      <c r="H284" s="54">
        <f>SUM(D284:F284)</f>
        <v>5000</v>
      </c>
    </row>
    <row r="285" spans="1:8">
      <c r="A285" s="17" t="s">
        <v>76</v>
      </c>
      <c r="B285" s="17">
        <v>821005</v>
      </c>
      <c r="C285" s="17" t="s">
        <v>294</v>
      </c>
      <c r="D285" s="18">
        <v>78924</v>
      </c>
      <c r="E285" s="18"/>
      <c r="F285" s="19"/>
      <c r="G285" s="19"/>
      <c r="H285" s="18">
        <f t="shared" ref="H285:H288" si="29">SUM(D285:F285)</f>
        <v>78924</v>
      </c>
    </row>
    <row r="286" spans="1:8">
      <c r="A286" s="17" t="s">
        <v>76</v>
      </c>
      <c r="B286" s="17">
        <v>651002</v>
      </c>
      <c r="C286" s="17" t="s">
        <v>295</v>
      </c>
      <c r="D286" s="18">
        <v>10000</v>
      </c>
      <c r="E286" s="18"/>
      <c r="F286" s="19"/>
      <c r="G286" s="19"/>
      <c r="H286" s="18">
        <f t="shared" si="29"/>
        <v>10000</v>
      </c>
    </row>
    <row r="287" spans="1:8">
      <c r="A287" s="17" t="s">
        <v>76</v>
      </c>
      <c r="B287" s="17">
        <v>821005</v>
      </c>
      <c r="C287" s="17" t="s">
        <v>296</v>
      </c>
      <c r="D287" s="18">
        <v>100000</v>
      </c>
      <c r="E287" s="18"/>
      <c r="F287" s="19"/>
      <c r="G287" s="19"/>
      <c r="H287" s="18">
        <f t="shared" si="29"/>
        <v>100000</v>
      </c>
    </row>
    <row r="288" spans="1:8">
      <c r="A288" s="17" t="s">
        <v>76</v>
      </c>
      <c r="B288" s="17">
        <v>651002</v>
      </c>
      <c r="C288" s="17" t="s">
        <v>297</v>
      </c>
      <c r="D288" s="18">
        <v>12000</v>
      </c>
      <c r="E288" s="18"/>
      <c r="F288" s="19"/>
      <c r="G288" s="19"/>
      <c r="H288" s="18">
        <f t="shared" si="29"/>
        <v>12000</v>
      </c>
    </row>
    <row r="289" spans="1:8">
      <c r="A289" s="53" t="s">
        <v>298</v>
      </c>
      <c r="B289" s="53" t="s">
        <v>228</v>
      </c>
      <c r="C289" s="53" t="s">
        <v>17</v>
      </c>
      <c r="D289" s="54">
        <f>SUM(D285:D288)</f>
        <v>200924</v>
      </c>
      <c r="E289" s="54"/>
      <c r="F289" s="55"/>
      <c r="G289" s="55"/>
      <c r="H289" s="54">
        <f>SUM(D289:F289)</f>
        <v>200924</v>
      </c>
    </row>
    <row r="290" spans="1:8">
      <c r="A290" s="17" t="s">
        <v>76</v>
      </c>
      <c r="B290" s="17">
        <v>717</v>
      </c>
      <c r="C290" s="17" t="s">
        <v>299</v>
      </c>
      <c r="D290" s="18">
        <v>3500</v>
      </c>
      <c r="E290" s="18"/>
      <c r="F290" s="19"/>
      <c r="G290" s="19"/>
      <c r="H290" s="18">
        <f t="shared" ref="H290:H295" si="30">SUM(D290:F290)</f>
        <v>3500</v>
      </c>
    </row>
    <row r="291" spans="1:8">
      <c r="A291" s="17" t="s">
        <v>76</v>
      </c>
      <c r="B291" s="17">
        <v>716</v>
      </c>
      <c r="C291" s="17" t="s">
        <v>300</v>
      </c>
      <c r="D291" s="18">
        <v>2100</v>
      </c>
      <c r="E291" s="18"/>
      <c r="F291" s="19"/>
      <c r="G291" s="19"/>
      <c r="H291" s="18">
        <f t="shared" si="30"/>
        <v>2100</v>
      </c>
    </row>
    <row r="292" spans="1:8">
      <c r="A292" s="17" t="s">
        <v>76</v>
      </c>
      <c r="B292" s="17">
        <v>716</v>
      </c>
      <c r="C292" s="17" t="s">
        <v>301</v>
      </c>
      <c r="D292" s="18">
        <v>0</v>
      </c>
      <c r="E292" s="18"/>
      <c r="F292" s="19"/>
      <c r="G292" s="19"/>
      <c r="H292" s="18">
        <f t="shared" si="30"/>
        <v>0</v>
      </c>
    </row>
    <row r="293" spans="1:8">
      <c r="A293" s="17" t="s">
        <v>76</v>
      </c>
      <c r="B293" s="17">
        <v>716</v>
      </c>
      <c r="C293" s="17" t="s">
        <v>302</v>
      </c>
      <c r="D293" s="18">
        <v>0</v>
      </c>
      <c r="E293" s="18"/>
      <c r="F293" s="19"/>
      <c r="G293" s="19"/>
      <c r="H293" s="18">
        <f t="shared" si="30"/>
        <v>0</v>
      </c>
    </row>
    <row r="294" spans="1:8">
      <c r="A294" s="26" t="s">
        <v>76</v>
      </c>
      <c r="B294" s="26">
        <v>716</v>
      </c>
      <c r="C294" s="26" t="s">
        <v>303</v>
      </c>
      <c r="D294" s="18">
        <v>0</v>
      </c>
      <c r="E294" s="18"/>
      <c r="F294" s="19"/>
      <c r="G294" s="19"/>
      <c r="H294" s="18">
        <f t="shared" si="30"/>
        <v>0</v>
      </c>
    </row>
    <row r="295" spans="1:8">
      <c r="A295" s="17" t="s">
        <v>76</v>
      </c>
      <c r="B295" s="17">
        <v>637005</v>
      </c>
      <c r="C295" s="17" t="s">
        <v>304</v>
      </c>
      <c r="D295" s="18">
        <v>0</v>
      </c>
      <c r="E295" s="18"/>
      <c r="F295" s="19"/>
      <c r="G295" s="19"/>
      <c r="H295" s="18">
        <f t="shared" si="30"/>
        <v>0</v>
      </c>
    </row>
    <row r="296" spans="1:8">
      <c r="A296" s="53" t="s">
        <v>228</v>
      </c>
      <c r="B296" s="53" t="s">
        <v>228</v>
      </c>
      <c r="C296" s="53" t="s">
        <v>228</v>
      </c>
      <c r="D296" s="54">
        <f>SUM(D290:D295)</f>
        <v>5600</v>
      </c>
      <c r="E296" s="54"/>
      <c r="F296" s="55"/>
      <c r="G296" s="55"/>
      <c r="H296" s="54">
        <f>SUM(D296:F296)</f>
        <v>5600</v>
      </c>
    </row>
    <row r="297" spans="1:8">
      <c r="A297" s="26" t="s">
        <v>76</v>
      </c>
      <c r="B297" s="26"/>
      <c r="C297" s="26" t="s">
        <v>305</v>
      </c>
      <c r="D297" s="18">
        <v>0</v>
      </c>
      <c r="E297" s="18"/>
      <c r="F297" s="19"/>
      <c r="G297" s="19"/>
      <c r="H297" s="18">
        <f t="shared" ref="H297:H302" si="31">SUM(D297:F297)</f>
        <v>0</v>
      </c>
    </row>
    <row r="298" spans="1:8">
      <c r="A298" s="30" t="s">
        <v>76</v>
      </c>
      <c r="B298" s="30"/>
      <c r="C298" s="30" t="s">
        <v>46</v>
      </c>
      <c r="D298" s="18">
        <v>0</v>
      </c>
      <c r="E298" s="18"/>
      <c r="F298" s="19"/>
      <c r="G298" s="19"/>
      <c r="H298" s="18">
        <f t="shared" si="31"/>
        <v>0</v>
      </c>
    </row>
    <row r="299" spans="1:8">
      <c r="A299" s="30" t="s">
        <v>76</v>
      </c>
      <c r="B299" s="30">
        <v>642026</v>
      </c>
      <c r="C299" s="30" t="s">
        <v>306</v>
      </c>
      <c r="D299" s="18">
        <v>0</v>
      </c>
      <c r="E299" s="18"/>
      <c r="F299" s="19"/>
      <c r="G299" s="19"/>
      <c r="H299" s="18">
        <f t="shared" si="31"/>
        <v>0</v>
      </c>
    </row>
    <row r="300" spans="1:8">
      <c r="A300" s="30" t="s">
        <v>76</v>
      </c>
      <c r="B300" s="30"/>
      <c r="C300" s="30" t="s">
        <v>48</v>
      </c>
      <c r="D300" s="18">
        <v>0</v>
      </c>
      <c r="E300" s="18"/>
      <c r="F300" s="19"/>
      <c r="G300" s="19"/>
      <c r="H300" s="18">
        <f t="shared" si="31"/>
        <v>0</v>
      </c>
    </row>
    <row r="301" spans="1:8">
      <c r="A301" s="30" t="s">
        <v>76</v>
      </c>
      <c r="B301" s="30">
        <v>636001</v>
      </c>
      <c r="C301" s="30" t="s">
        <v>307</v>
      </c>
      <c r="D301" s="18">
        <v>0</v>
      </c>
      <c r="E301" s="18"/>
      <c r="F301" s="19"/>
      <c r="G301" s="19"/>
      <c r="H301" s="18">
        <f t="shared" si="31"/>
        <v>0</v>
      </c>
    </row>
    <row r="302" spans="1:8">
      <c r="A302" s="30" t="s">
        <v>76</v>
      </c>
      <c r="B302" s="30"/>
      <c r="C302" s="30" t="s">
        <v>308</v>
      </c>
      <c r="D302" s="18">
        <v>0</v>
      </c>
      <c r="E302" s="18"/>
      <c r="F302" s="19"/>
      <c r="G302" s="19"/>
      <c r="H302" s="18">
        <f t="shared" si="31"/>
        <v>0</v>
      </c>
    </row>
    <row r="303" spans="1:8">
      <c r="A303" s="53" t="s">
        <v>228</v>
      </c>
      <c r="B303" s="66" t="s">
        <v>228</v>
      </c>
      <c r="C303" s="66" t="s">
        <v>228</v>
      </c>
      <c r="D303" s="54">
        <f t="shared" ref="D303" si="32">SUM(D297:D302)</f>
        <v>0</v>
      </c>
      <c r="E303" s="54"/>
      <c r="F303" s="55"/>
      <c r="G303" s="55"/>
      <c r="H303" s="54">
        <f>SUM(D303:F303)</f>
        <v>0</v>
      </c>
    </row>
    <row r="304" spans="1:8" ht="15.75" thickBot="1">
      <c r="A304" s="39" t="s">
        <v>309</v>
      </c>
      <c r="B304" s="39" t="s">
        <v>228</v>
      </c>
      <c r="C304" s="39" t="s">
        <v>310</v>
      </c>
      <c r="D304" s="40">
        <f>SUM(D303,D296,D289,D284,D281,D271,D260,D250,D239,D228,D222,D218)</f>
        <v>783421.36</v>
      </c>
      <c r="E304" s="40"/>
      <c r="F304" s="41">
        <f>SUM(F218+F222+F228+F239+F250+F260+F271+F281+F284+F289+F296+F303)</f>
        <v>55500</v>
      </c>
      <c r="G304" s="41">
        <f>SUM(G218+G222+G228+G239+G250+G260+G271+G281+G284+G289+G296+G303)</f>
        <v>1749.0000000000002</v>
      </c>
      <c r="H304" s="40">
        <f>SUM(D304:G304)</f>
        <v>840670.36</v>
      </c>
    </row>
    <row r="305" spans="1:8" ht="15.75" thickBot="1">
      <c r="A305" s="67" t="s">
        <v>311</v>
      </c>
      <c r="B305" s="68"/>
      <c r="C305" s="69"/>
      <c r="D305" s="42">
        <f>SUM(D81+D94+D102+D106+D118+D133+D147+D170+D183+D204+D213+D304)</f>
        <v>3711849.69</v>
      </c>
      <c r="E305" s="42">
        <f>SUM(E81+E94+E102+E106+E118+E133+E147+E170+E183+E204+E213+E304)</f>
        <v>91778.66</v>
      </c>
      <c r="F305" s="43">
        <f>SUM(F81+F94+F102+F106+F118+F133+F147+F170+F183+F204+F213+F304)</f>
        <v>107981.53</v>
      </c>
      <c r="G305" s="43">
        <f>SUM(G81+G94+G102+G106+G118+G133+G147+G170+G183+G204+G213+G304)</f>
        <v>99543.64</v>
      </c>
      <c r="H305" s="42">
        <f>SUM(H81+H94+H102+H106+H118+H133+H147+H170+H183+H204+H213+H304)</f>
        <v>4011153.5199999996</v>
      </c>
    </row>
    <row r="306" spans="1:8">
      <c r="A306" s="44"/>
      <c r="B306" s="44"/>
      <c r="C306" s="44"/>
      <c r="D306" s="44"/>
      <c r="E306" s="44"/>
      <c r="F306" s="44"/>
      <c r="G306" s="44"/>
      <c r="H306" s="44"/>
    </row>
    <row r="307" spans="1:8">
      <c r="A307" s="44" t="s">
        <v>312</v>
      </c>
      <c r="B307" s="44"/>
      <c r="C307" s="44"/>
      <c r="D307" s="44"/>
      <c r="E307" s="44"/>
      <c r="F307" s="44" t="s">
        <v>313</v>
      </c>
      <c r="G307" s="2"/>
      <c r="H307" s="44"/>
    </row>
    <row r="308" spans="1:8">
      <c r="A308" s="44"/>
      <c r="B308" s="44"/>
      <c r="C308" s="44"/>
      <c r="D308" s="44"/>
      <c r="E308" s="44"/>
      <c r="F308" s="44" t="s">
        <v>314</v>
      </c>
      <c r="G308" s="2"/>
      <c r="H308" s="44"/>
    </row>
    <row r="309" spans="1:8">
      <c r="A309" s="2"/>
      <c r="B309" s="2"/>
      <c r="C309" s="2"/>
      <c r="D309" s="2"/>
      <c r="E309" s="2"/>
      <c r="F309" s="2"/>
      <c r="G309" s="2"/>
      <c r="H309" s="44"/>
    </row>
  </sheetData>
  <mergeCells count="6">
    <mergeCell ref="A305:C305"/>
    <mergeCell ref="E5:G5"/>
    <mergeCell ref="A69:C69"/>
    <mergeCell ref="B1:H1"/>
    <mergeCell ref="B2:H2"/>
    <mergeCell ref="E77:G77"/>
  </mergeCells>
  <pageMargins left="0.15748031496062992" right="0.15748031496062992" top="0.15748031496062992" bottom="0.19685039370078741" header="0.15748031496062992" footer="0.15748031496062992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</cp:lastModifiedBy>
  <cp:lastPrinted>2016-06-14T12:37:08Z</cp:lastPrinted>
  <dcterms:created xsi:type="dcterms:W3CDTF">2016-05-18T07:44:47Z</dcterms:created>
  <dcterms:modified xsi:type="dcterms:W3CDTF">2016-06-14T12:40:49Z</dcterms:modified>
</cp:coreProperties>
</file>