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7680"/>
  </bookViews>
  <sheets>
    <sheet name="Výpočet" sheetId="6" r:id="rId1"/>
  </sheets>
  <definedNames>
    <definedName name="_xlnm.Print_Area" localSheetId="0">Výpočet!$A$1:$K$16</definedName>
  </definedNames>
  <calcPr calcId="144525"/>
</workbook>
</file>

<file path=xl/calcChain.xml><?xml version="1.0" encoding="utf-8"?>
<calcChain xmlns="http://schemas.openxmlformats.org/spreadsheetml/2006/main">
  <c r="B14" i="6"/>
  <c r="I12" l="1"/>
  <c r="A4" l="1"/>
  <c r="F4" s="1"/>
  <c r="I4"/>
  <c r="E4"/>
  <c r="D4"/>
  <c r="G4" l="1"/>
  <c r="H4" l="1"/>
  <c r="K4" s="1"/>
  <c r="J4"/>
</calcChain>
</file>

<file path=xl/comments1.xml><?xml version="1.0" encoding="utf-8"?>
<comments xmlns="http://schemas.openxmlformats.org/spreadsheetml/2006/main">
  <authors>
    <author>ADMIN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na začiatku predpoklad a potom refundácia podľa skutočnosti</t>
        </r>
      </text>
    </comment>
  </commentList>
</comments>
</file>

<file path=xl/sharedStrings.xml><?xml version="1.0" encoding="utf-8"?>
<sst xmlns="http://schemas.openxmlformats.org/spreadsheetml/2006/main" count="36" uniqueCount="32">
  <si>
    <t>KV</t>
  </si>
  <si>
    <t>Viazaná rezerva</t>
  </si>
  <si>
    <t>Dotácia na prevádzku a mzdy</t>
  </si>
  <si>
    <t>MŠ</t>
  </si>
  <si>
    <t>Prepočítaný počet žiakov celkom</t>
  </si>
  <si>
    <t>Celkový príjem na školstvo a voľno-časové aktivity cez PD</t>
  </si>
  <si>
    <t>Na dotácie v zmysle VZN 1/2012 a ostatné voľno-časové aktivity 1,5%</t>
  </si>
  <si>
    <t>Koeficient podľa NV</t>
  </si>
  <si>
    <t xml:space="preserve">Počet  započítaných žiakov </t>
  </si>
  <si>
    <t>Skutočný počet</t>
  </si>
  <si>
    <t>CVČ</t>
  </si>
  <si>
    <t>ŠKD</t>
  </si>
  <si>
    <t>Stravníci</t>
  </si>
  <si>
    <t>Školské objekty</t>
  </si>
  <si>
    <t>Hodnota koeficientu</t>
  </si>
  <si>
    <t>Výpočet prostriedkov na originálne školské kompetencie - Lendak</t>
  </si>
  <si>
    <t>Osobné výdavky 9/81,8 %/</t>
  </si>
  <si>
    <t>Prevádzkové výdavky 2/18,2%/</t>
  </si>
  <si>
    <t>Pomocná tabuľka</t>
  </si>
  <si>
    <t>ZUŠ ind. forma</t>
  </si>
  <si>
    <t>ZUŠ sk. forma</t>
  </si>
  <si>
    <t>Pomocný koeficient</t>
  </si>
  <si>
    <t>Z dotácie na pevádzku a mzdy 5 %</t>
  </si>
  <si>
    <t>Z dotácií v zmysle VZN 1/2012 a ostatné voľno-časové aktivity 10 %</t>
  </si>
  <si>
    <t>Z  KV          10 %</t>
  </si>
  <si>
    <t>Výpočet hodnoty koeficientu</t>
  </si>
  <si>
    <t>Podielové dane SR</t>
  </si>
  <si>
    <t>Prepočítaný počet žiakov SR</t>
  </si>
  <si>
    <t>MŠ so ŠJ</t>
  </si>
  <si>
    <t>ZUŠ</t>
  </si>
  <si>
    <t>Spolu</t>
  </si>
  <si>
    <t>všetci stravníci školy</t>
  </si>
</sst>
</file>

<file path=xl/styles.xml><?xml version="1.0" encoding="utf-8"?>
<styleSheet xmlns="http://schemas.openxmlformats.org/spreadsheetml/2006/main">
  <numFmts count="2">
    <numFmt numFmtId="164" formatCode="#,##0\ &quot;€&quot;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10" borderId="10" xfId="0" applyFill="1" applyBorder="1"/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1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0" borderId="15" xfId="0" applyFill="1" applyBorder="1"/>
    <xf numFmtId="0" fontId="4" fillId="4" borderId="3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3" fillId="11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/>
    </xf>
    <xf numFmtId="165" fontId="3" fillId="3" borderId="6" xfId="0" applyNumberFormat="1" applyFont="1" applyFill="1" applyBorder="1" applyAlignment="1">
      <alignment horizontal="center" vertical="center"/>
    </xf>
    <xf numFmtId="0" fontId="0" fillId="12" borderId="2" xfId="0" applyFill="1" applyBorder="1"/>
    <xf numFmtId="0" fontId="0" fillId="12" borderId="2" xfId="0" applyFill="1" applyBorder="1" applyAlignment="1">
      <alignment horizontal="center" vertical="center" wrapText="1"/>
    </xf>
    <xf numFmtId="0" fontId="0" fillId="3" borderId="2" xfId="0" applyFill="1" applyBorder="1"/>
    <xf numFmtId="4" fontId="0" fillId="12" borderId="2" xfId="0" applyNumberFormat="1" applyFill="1" applyBorder="1"/>
    <xf numFmtId="3" fontId="0" fillId="12" borderId="2" xfId="0" applyNumberFormat="1" applyFill="1" applyBorder="1"/>
    <xf numFmtId="0" fontId="10" fillId="0" borderId="0" xfId="0" applyFont="1"/>
    <xf numFmtId="0" fontId="0" fillId="14" borderId="0" xfId="0" applyFill="1" applyBorder="1"/>
    <xf numFmtId="0" fontId="10" fillId="4" borderId="0" xfId="0" applyFont="1" applyFill="1"/>
    <xf numFmtId="0" fontId="0" fillId="4" borderId="11" xfId="0" applyFill="1" applyBorder="1"/>
    <xf numFmtId="0" fontId="12" fillId="10" borderId="11" xfId="0" applyFont="1" applyFill="1" applyBorder="1"/>
    <xf numFmtId="0" fontId="0" fillId="0" borderId="0" xfId="0" applyBorder="1"/>
    <xf numFmtId="0" fontId="10" fillId="0" borderId="0" xfId="0" applyFont="1" applyFill="1" applyBorder="1"/>
    <xf numFmtId="0" fontId="0" fillId="0" borderId="19" xfId="0" applyBorder="1"/>
    <xf numFmtId="164" fontId="0" fillId="0" borderId="1" xfId="0" applyNumberForma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0" fillId="13" borderId="8" xfId="0" applyNumberFormat="1" applyFill="1" applyBorder="1"/>
    <xf numFmtId="0" fontId="0" fillId="10" borderId="19" xfId="0" applyFill="1" applyBorder="1" applyAlignment="1">
      <alignment horizontal="center" vertical="center" wrapText="1"/>
    </xf>
    <xf numFmtId="0" fontId="0" fillId="0" borderId="20" xfId="0" applyBorder="1" applyAlignment="1"/>
    <xf numFmtId="10" fontId="4" fillId="9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/>
    <xf numFmtId="0" fontId="9" fillId="4" borderId="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zoomScale="90" zoomScaleNormal="90" workbookViewId="0">
      <selection activeCell="G9" sqref="G9"/>
    </sheetView>
  </sheetViews>
  <sheetFormatPr defaultRowHeight="15"/>
  <cols>
    <col min="1" max="1" width="17.85546875" customWidth="1"/>
    <col min="2" max="3" width="17.42578125" customWidth="1"/>
    <col min="4" max="4" width="20.42578125" customWidth="1"/>
    <col min="5" max="5" width="17.42578125" customWidth="1"/>
    <col min="6" max="6" width="15.5703125" customWidth="1"/>
    <col min="7" max="7" width="21.140625" customWidth="1"/>
    <col min="8" max="8" width="16.85546875" customWidth="1"/>
    <col min="9" max="9" width="20.85546875" customWidth="1"/>
    <col min="10" max="10" width="19.140625" customWidth="1"/>
    <col min="11" max="11" width="16.42578125" customWidth="1"/>
  </cols>
  <sheetData>
    <row r="1" spans="1:11" ht="39.950000000000003" customHeight="1" thickTop="1" thickBot="1">
      <c r="A1" s="45" t="s">
        <v>15</v>
      </c>
      <c r="B1" s="46"/>
      <c r="C1" s="46"/>
      <c r="D1" s="46"/>
      <c r="E1" s="46"/>
      <c r="F1" s="46"/>
      <c r="G1" s="46"/>
      <c r="H1" s="46"/>
      <c r="I1" s="46"/>
      <c r="J1" s="47"/>
      <c r="K1" s="48"/>
    </row>
    <row r="2" spans="1:11" ht="39.950000000000003" customHeight="1" thickBot="1">
      <c r="A2" s="52" t="s">
        <v>4</v>
      </c>
      <c r="B2" s="54" t="s">
        <v>5</v>
      </c>
      <c r="C2" s="55" t="s">
        <v>2</v>
      </c>
      <c r="D2" s="56" t="s">
        <v>16</v>
      </c>
      <c r="E2" s="57" t="s">
        <v>17</v>
      </c>
      <c r="F2" s="58">
        <v>3.0000000000000001E-3</v>
      </c>
      <c r="G2" s="39" t="s">
        <v>6</v>
      </c>
      <c r="H2" s="41" t="s">
        <v>0</v>
      </c>
      <c r="I2" s="42" t="s">
        <v>1</v>
      </c>
      <c r="J2" s="43"/>
      <c r="K2" s="44"/>
    </row>
    <row r="3" spans="1:11" ht="127.5" customHeight="1" thickBot="1">
      <c r="A3" s="53"/>
      <c r="B3" s="40"/>
      <c r="C3" s="40"/>
      <c r="D3" s="40"/>
      <c r="E3" s="40"/>
      <c r="F3" s="40"/>
      <c r="G3" s="40"/>
      <c r="H3" s="40"/>
      <c r="I3" s="17" t="s">
        <v>22</v>
      </c>
      <c r="J3" s="17" t="s">
        <v>23</v>
      </c>
      <c r="K3" s="9" t="s">
        <v>24</v>
      </c>
    </row>
    <row r="4" spans="1:11" ht="39.950000000000003" customHeight="1" thickBot="1">
      <c r="A4" s="19">
        <f>(B8*C8)+(B9*C9)+(B10*C10)+(B11*C11)+(B12*C12)+(B13*C13)+(B14*C14)</f>
        <v>15527.199999999999</v>
      </c>
      <c r="B4" s="10">
        <v>1397448</v>
      </c>
      <c r="C4" s="11">
        <v>1258506</v>
      </c>
      <c r="D4" s="12">
        <f>C4*0.818</f>
        <v>1029457.9079999999</v>
      </c>
      <c r="E4" s="12">
        <f>C4*0.182</f>
        <v>229048.092</v>
      </c>
      <c r="F4" s="13">
        <f>B4*0.003</f>
        <v>4192.3440000000001</v>
      </c>
      <c r="G4" s="14">
        <f>B4*0.015</f>
        <v>20961.719999999998</v>
      </c>
      <c r="H4" s="15">
        <f>B4-C4-G4-F4</f>
        <v>113787.936</v>
      </c>
      <c r="I4" s="18">
        <f>C4*0.05</f>
        <v>62925.3</v>
      </c>
      <c r="J4" s="18">
        <f>G4*0.1</f>
        <v>2096.172</v>
      </c>
      <c r="K4" s="16">
        <f>H4*0.1</f>
        <v>11378.793600000001</v>
      </c>
    </row>
    <row r="5" spans="1:11" ht="16.5" thickTop="1" thickBot="1"/>
    <row r="6" spans="1:11" ht="15.75" thickBot="1">
      <c r="A6" s="49" t="s">
        <v>18</v>
      </c>
      <c r="B6" s="50"/>
      <c r="C6" s="50"/>
      <c r="D6" s="50"/>
      <c r="E6" s="50"/>
      <c r="F6" s="51"/>
    </row>
    <row r="7" spans="1:11" ht="43.5" customHeight="1" thickTop="1" thickBot="1">
      <c r="A7" s="1"/>
      <c r="B7" s="2" t="s">
        <v>8</v>
      </c>
      <c r="C7" s="2" t="s">
        <v>7</v>
      </c>
      <c r="D7" s="2" t="s">
        <v>9</v>
      </c>
      <c r="E7" s="2" t="s">
        <v>21</v>
      </c>
      <c r="F7" s="3" t="s">
        <v>14</v>
      </c>
      <c r="H7" s="37" t="s">
        <v>2</v>
      </c>
      <c r="I7" s="38"/>
    </row>
    <row r="8" spans="1:11" ht="16.5" thickTop="1" thickBot="1">
      <c r="A8" s="1" t="s">
        <v>10</v>
      </c>
      <c r="B8" s="4">
        <v>1004</v>
      </c>
      <c r="C8" s="4">
        <v>1.1000000000000001</v>
      </c>
      <c r="D8" s="4">
        <v>793</v>
      </c>
      <c r="E8" s="4">
        <v>1.6</v>
      </c>
      <c r="F8" s="5">
        <v>84.16678331</v>
      </c>
      <c r="H8" s="32" t="s">
        <v>10</v>
      </c>
      <c r="I8" s="33">
        <v>106791</v>
      </c>
      <c r="J8" s="30"/>
    </row>
    <row r="9" spans="1:11" ht="16.5" thickTop="1" thickBot="1">
      <c r="A9" s="1" t="s">
        <v>11</v>
      </c>
      <c r="B9" s="4">
        <v>83</v>
      </c>
      <c r="C9" s="4">
        <v>6</v>
      </c>
      <c r="D9" s="4">
        <v>99</v>
      </c>
      <c r="E9" s="4"/>
      <c r="F9" s="5"/>
      <c r="H9" s="32" t="s">
        <v>11</v>
      </c>
      <c r="I9" s="34">
        <v>49995</v>
      </c>
      <c r="J9" s="30"/>
    </row>
    <row r="10" spans="1:11" ht="16.5" thickTop="1" thickBot="1">
      <c r="A10" s="1" t="s">
        <v>3</v>
      </c>
      <c r="B10" s="4">
        <v>209</v>
      </c>
      <c r="C10" s="4">
        <v>27.3</v>
      </c>
      <c r="D10" s="4">
        <v>199</v>
      </c>
      <c r="E10" s="4"/>
      <c r="F10" s="5"/>
      <c r="H10" s="32" t="s">
        <v>28</v>
      </c>
      <c r="I10" s="35">
        <v>498158</v>
      </c>
      <c r="J10" s="30"/>
    </row>
    <row r="11" spans="1:11" ht="16.5" thickTop="1" thickBot="1">
      <c r="A11" s="1" t="s">
        <v>19</v>
      </c>
      <c r="B11" s="4">
        <v>244</v>
      </c>
      <c r="C11" s="4">
        <v>14.7</v>
      </c>
      <c r="D11" s="4">
        <v>257</v>
      </c>
      <c r="E11" s="4"/>
      <c r="F11" s="5"/>
      <c r="H11" s="32" t="s">
        <v>29</v>
      </c>
      <c r="I11" s="34">
        <v>433518</v>
      </c>
      <c r="J11" s="26"/>
    </row>
    <row r="12" spans="1:11" ht="16.5" thickTop="1" thickBot="1">
      <c r="A12" s="1" t="s">
        <v>20</v>
      </c>
      <c r="B12" s="4">
        <v>303</v>
      </c>
      <c r="C12" s="4">
        <v>4.8</v>
      </c>
      <c r="D12" s="4">
        <v>286</v>
      </c>
      <c r="E12" s="4"/>
      <c r="F12" s="5"/>
      <c r="H12" s="32" t="s">
        <v>30</v>
      </c>
      <c r="I12" s="36">
        <f>SUM(I8:I11)</f>
        <v>1088462</v>
      </c>
      <c r="J12" s="31"/>
    </row>
    <row r="13" spans="1:11" ht="15.75" thickTop="1">
      <c r="A13" s="1" t="s">
        <v>12</v>
      </c>
      <c r="B13" s="29">
        <v>868</v>
      </c>
      <c r="C13" s="4">
        <v>1.8</v>
      </c>
      <c r="D13" s="28">
        <v>270</v>
      </c>
      <c r="E13" s="4"/>
      <c r="F13" s="5"/>
      <c r="I13" s="27" t="s">
        <v>31</v>
      </c>
      <c r="K13" s="25"/>
    </row>
    <row r="14" spans="1:11" ht="15.75" thickBot="1">
      <c r="A14" s="6" t="s">
        <v>13</v>
      </c>
      <c r="B14" s="7">
        <f>B13+B10</f>
        <v>1077</v>
      </c>
      <c r="C14" s="7">
        <v>1.5</v>
      </c>
      <c r="D14" s="7">
        <v>1033</v>
      </c>
      <c r="E14" s="7"/>
      <c r="F14" s="8"/>
    </row>
    <row r="15" spans="1:11" ht="40.5" customHeight="1" thickBot="1">
      <c r="A15" s="20"/>
      <c r="B15" s="21" t="s">
        <v>26</v>
      </c>
      <c r="C15" s="21" t="s">
        <v>27</v>
      </c>
      <c r="D15" s="21" t="s">
        <v>14</v>
      </c>
    </row>
    <row r="16" spans="1:11" ht="37.5" customHeight="1" thickBot="1">
      <c r="A16" s="21" t="s">
        <v>25</v>
      </c>
      <c r="B16" s="24">
        <v>1764524000</v>
      </c>
      <c r="C16" s="23">
        <v>8948638.5999999996</v>
      </c>
      <c r="D16" s="22">
        <v>84.16678331</v>
      </c>
      <c r="F16" s="25"/>
      <c r="G16" s="25"/>
    </row>
    <row r="17" spans="3:7">
      <c r="C17" s="26"/>
      <c r="D17" s="25"/>
      <c r="F17" s="25"/>
      <c r="G17" s="25"/>
    </row>
  </sheetData>
  <mergeCells count="12">
    <mergeCell ref="H7:I7"/>
    <mergeCell ref="G2:G3"/>
    <mergeCell ref="H2:H3"/>
    <mergeCell ref="I2:K2"/>
    <mergeCell ref="A1:K1"/>
    <mergeCell ref="A6:F6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Výpočet</vt:lpstr>
      <vt:lpstr>Výpočet!Oblasť_tlače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MichalN</dc:creator>
  <cp:lastModifiedBy>Ekonom</cp:lastModifiedBy>
  <cp:lastPrinted>2018-11-29T09:08:15Z</cp:lastPrinted>
  <dcterms:created xsi:type="dcterms:W3CDTF">2011-03-09T10:16:58Z</dcterms:created>
  <dcterms:modified xsi:type="dcterms:W3CDTF">2018-11-29T09:40:26Z</dcterms:modified>
</cp:coreProperties>
</file>